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2021 утверждено и факт" sheetId="2" r:id="rId1"/>
  </sheets>
  <externalReferences>
    <externalReference r:id="rId2"/>
  </externalReferences>
  <definedNames>
    <definedName name="anscount" hidden="1">1</definedName>
    <definedName name="check_bc_1" localSheetId="0">#REF!</definedName>
    <definedName name="check_bc_1">#REF!</definedName>
    <definedName name="check_dt_1" localSheetId="0">#REF!</definedName>
    <definedName name="check_dt_1">#REF!</definedName>
    <definedName name="end_01" localSheetId="0">#REF!</definedName>
    <definedName name="end_01">#REF!</definedName>
    <definedName name="list_quar">[1]TEHSHEET!$E$2:$E$5</definedName>
    <definedName name="list_year">[1]TEHSHEET!$D$2:$D$12</definedName>
    <definedName name="list001_dop_pt1" localSheetId="0">#REF!</definedName>
    <definedName name="list001_dop_pt1">#REF!</definedName>
    <definedName name="list001_pt7" localSheetId="0">#REF!</definedName>
    <definedName name="list001_pt7">#REF!</definedName>
    <definedName name="logic">[1]TEHSHEET!$C$2:$C$3</definedName>
    <definedName name="MO_LIST_36">[1]REESTR_MO!$B$340</definedName>
    <definedName name="MR_LIST">[1]REESTR_MO!$D$2:$D$38</definedName>
    <definedName name="org">[1]Титульный!$F$13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1_1" localSheetId="0">#REF!</definedName>
    <definedName name="pDel_List01_1">#REF!</definedName>
    <definedName name="pIns_List01_1" localSheetId="0">#REF!</definedName>
    <definedName name="pIns_List01_1">#REF!</definedName>
    <definedName name="prd">[1]Титульный!$F$8</definedName>
    <definedName name="prdDop">[1]Титульный!$F$9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_xlnm.Print_Titles" localSheetId="0">'2021 утверждено и факт'!$15:$16</definedName>
    <definedName name="_xlnm.Print_Area" localSheetId="0">'2021 утверждено и факт'!$A$1:$DD$81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51" i="2" l="1"/>
  <c r="DE51" i="2" l="1"/>
  <c r="BT55" i="2" l="1"/>
  <c r="BT51" i="2"/>
  <c r="CD70" i="2" l="1"/>
  <c r="BT70" i="2"/>
  <c r="CD30" i="2" l="1"/>
  <c r="CD27" i="2" s="1"/>
  <c r="CD58" i="2" l="1"/>
  <c r="BT58" i="2"/>
  <c r="BT67" i="2"/>
  <c r="CD67" i="2"/>
  <c r="CD61" i="2"/>
  <c r="BT61" i="2"/>
  <c r="CD64" i="2"/>
  <c r="BT64" i="2"/>
  <c r="CD55" i="2" l="1"/>
  <c r="CD52" i="2"/>
  <c r="BT52" i="2"/>
  <c r="CD37" i="2"/>
  <c r="BT37" i="2"/>
  <c r="CD20" i="2"/>
  <c r="BT20" i="2"/>
  <c r="BT19" i="2" s="1"/>
  <c r="CD19" i="2" l="1"/>
  <c r="CD18" i="2" s="1"/>
  <c r="BT18" i="2"/>
</calcChain>
</file>

<file path=xl/sharedStrings.xml><?xml version="1.0" encoding="utf-8"?>
<sst xmlns="http://schemas.openxmlformats.org/spreadsheetml/2006/main" count="213" uniqueCount="153">
  <si>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</si>
  <si>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</si>
  <si>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</si>
  <si>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</si>
  <si>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</si>
  <si>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</si>
  <si>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</si>
  <si>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</si>
  <si>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</si>
  <si>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</si>
  <si>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</si>
  <si>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</si>
  <si>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</si>
  <si>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</si>
  <si>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</si>
  <si>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</si>
  <si>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</si>
  <si>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</si>
  <si>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</si>
  <si>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</si>
  <si>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</si>
  <si>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</si>
  <si>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</si>
  <si>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</si>
  <si>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</si>
  <si>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</si>
  <si>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</si>
  <si>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</si>
  <si>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</si>
  <si>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</si>
  <si>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</si>
  <si>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</si>
  <si>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</si>
  <si>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</si>
  <si>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</si>
  <si>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</si>
  <si>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</si>
  <si>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</si>
  <si>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</si>
  <si>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</si>
  <si>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</si>
  <si>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</si>
  <si>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</si>
  <si>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</si>
  <si>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</si>
  <si>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</si>
  <si>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</si>
  <si>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</si>
  <si>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</si>
  <si>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</si>
  <si>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</si>
  <si>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</si>
  <si>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1.1.3.3.2.</t>
  </si>
  <si>
    <t>расходы на служебные командировки</t>
  </si>
  <si>
    <t>1.1.3.3.3.</t>
  </si>
  <si>
    <t>расходы на обучение персонала</t>
  </si>
  <si>
    <t>1.1.3.3.4</t>
  </si>
  <si>
    <t>прочие расходы согласно ПБУ  10/99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</si>
  <si>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</si>
  <si>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</si>
  <si>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</si>
  <si>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</si>
  <si>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</si>
  <si>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</si>
  <si>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</si>
  <si>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</si>
  <si>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</si>
  <si>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</si>
  <si>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</si>
  <si>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</si>
  <si>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</si>
  <si>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</si>
  <si>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</si>
  <si>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</si>
  <si>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</si>
  <si>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</si>
  <si>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</si>
  <si>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</si>
  <si>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</si>
  <si>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</si>
  <si>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</si>
  <si>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</si>
  <si>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</si>
  <si>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</si>
  <si>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</si>
  <si>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</si>
  <si>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</si>
  <si>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</si>
  <si>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</si>
  <si>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</si>
  <si>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</si>
  <si>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</si>
  <si>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</si>
  <si>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</si>
  <si>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</si>
  <si>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</si>
  <si>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</si>
  <si>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</si>
  <si>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</si>
  <si>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</si>
  <si>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</si>
  <si>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</si>
  <si>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</si>
  <si>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</si>
  <si>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</si>
  <si>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</si>
  <si>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</si>
  <si>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</si>
  <si>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</si>
  <si>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</si>
  <si>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</si>
  <si>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</si>
  <si>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</si>
  <si>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</si>
  <si>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</si>
  <si>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</si>
  <si>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</si>
  <si>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</si>
  <si>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</si>
  <si>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</si>
  <si>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</si>
  <si>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</si>
  <si>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</si>
  <si>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</si>
  <si>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</si>
  <si>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</si>
  <si>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</si>
  <si>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</si>
  <si>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</si>
  <si>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</si>
  <si>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</si>
  <si>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</si>
  <si>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</si>
  <si>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</si>
  <si>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</si>
  <si>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</si>
  <si>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</si>
  <si>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</si>
  <si>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</si>
  <si>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</si>
  <si>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</si>
  <si>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</si>
  <si>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</si>
  <si>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</si>
  <si>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</si>
  <si>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</si>
  <si>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</si>
  <si>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</si>
  <si>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Численность, утвержденная Регулятором, ниже требуемой</t>
  </si>
  <si>
    <t>Расходы, утвержденные Регулятором, ниже требуемых</t>
  </si>
  <si>
    <t>2021 г.</t>
  </si>
  <si>
    <r>
      <t xml:space="preserve">расходы на оплату работ (услуг) непроизводственного характера, выполняемых (оказываемых) по договорам, заключенным с огранизациями, включая расходы </t>
    </r>
    <r>
      <rPr>
        <sz val="9"/>
        <color rgb="FF0070C0"/>
        <rFont val="Times New Roman"/>
        <family val="1"/>
        <charset val="204"/>
      </rPr>
      <t>на оплату услуг связи, вневедомственной охраны, коммунальных услуг, юридических, информационных, аудиторских и консультационных и иных услуг</t>
    </r>
  </si>
  <si>
    <t>Факт: Недополученные средства на оплату услуг  "ФСК ЕЭС" и  потерь э/энергии в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</si>
</sst>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\ _₽_-;\-* #,##0.00\ _₽_-;_-* &quot;-&quot;\ _₽_-;_-@_-"/>
    <numFmt numFmtId="165" formatCode="_-* #,##0.0000\ _₽_-;\-* #,##0.0000\ _₽_-;_-* &quot;-&quot;\ _₽_-;_-@_-"/>
    <numFmt numFmtId="166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7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167" fontId="7" fillId="0" borderId="0" xfId="1" applyNumberFormat="1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41" fontId="9" fillId="0" borderId="0" xfId="0" applyNumberFormat="1" applyFont="1" applyAlignment="1">
      <alignment vertical="top"/>
    </xf>
    <xf numFmtId="41" fontId="7" fillId="0" borderId="0" xfId="0" applyNumberFormat="1" applyFont="1" applyAlignment="1">
      <alignment vertical="top"/>
    </xf>
    <xf numFmtId="46" fontId="7" fillId="0" borderId="0" xfId="1" applyNumberFormat="1" applyFont="1" applyAlignment="1">
      <alignment vertical="top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7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4" fontId="7" fillId="0" borderId="6" xfId="1" applyNumberFormat="1" applyFont="1" applyFill="1" applyBorder="1" applyAlignment="1">
      <alignment horizontal="center" vertical="top"/>
    </xf>
    <xf numFmtId="164" fontId="7" fillId="0" borderId="2" xfId="1" applyNumberFormat="1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center" vertical="top"/>
    </xf>
    <xf numFmtId="164" fontId="7" fillId="2" borderId="6" xfId="0" applyNumberFormat="1" applyFont="1" applyFill="1" applyBorder="1" applyAlignment="1">
      <alignment horizontal="center" vertical="top"/>
    </xf>
    <xf numFmtId="164" fontId="7" fillId="2" borderId="2" xfId="0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/>
    </xf>
    <xf numFmtId="165" fontId="7" fillId="2" borderId="2" xfId="0" applyNumberFormat="1" applyFont="1" applyFill="1" applyBorder="1" applyAlignment="1">
      <alignment horizontal="center" vertical="top"/>
    </xf>
    <xf numFmtId="165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1" fontId="9" fillId="0" borderId="6" xfId="0" applyNumberFormat="1" applyFont="1" applyFill="1" applyBorder="1" applyAlignment="1">
      <alignment horizontal="center" vertical="top"/>
    </xf>
    <xf numFmtId="41" fontId="9" fillId="0" borderId="2" xfId="0" applyNumberFormat="1" applyFont="1" applyFill="1" applyBorder="1" applyAlignment="1">
      <alignment horizontal="center" vertical="top"/>
    </xf>
    <xf numFmtId="41" fontId="9" fillId="0" borderId="7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/Desktop/&#1050;&#1072;&#1090;&#1103;%20&#1088;&#1072;&#1073;&#1086;&#1090;&#1072;%202019/&#1058;&#1069;&#1057;/&#1058;&#1069;&#1057;%202018/&#1072;&#1082;&#1090;&#1091;&#1072;&#1083;&#1100;&#1085;&#1086;&#1077;/&#1045;&#1048;&#1040;&#1057;%202018/2018/FORMA%205%202%2063%20%20&#1054;&#1054;&#1054;%20&#1058;&#1069;&#1057;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>
        <row r="8">
          <cell r="F8" t="str">
            <v>2018</v>
          </cell>
        </row>
        <row r="9">
          <cell r="F9" t="str">
            <v>Год</v>
          </cell>
        </row>
        <row r="13">
          <cell r="F13" t="str">
            <v>ООО "ТЭС"</v>
          </cell>
        </row>
      </sheetData>
      <sheetData sheetId="3">
        <row r="15">
          <cell r="G15">
            <v>17112.699410000001</v>
          </cell>
        </row>
      </sheetData>
      <sheetData sheetId="4"/>
      <sheetData sheetId="5"/>
      <sheetData sheetId="6">
        <row r="2">
          <cell r="C2" t="str">
            <v>да</v>
          </cell>
          <cell r="D2" t="str">
            <v>2010</v>
          </cell>
          <cell r="E2" t="str">
            <v>I квартал</v>
          </cell>
        </row>
        <row r="3">
          <cell r="C3" t="str">
            <v>нет</v>
          </cell>
          <cell r="D3" t="str">
            <v>2011</v>
          </cell>
          <cell r="E3" t="str">
            <v>I полугодие</v>
          </cell>
        </row>
        <row r="4">
          <cell r="D4" t="str">
            <v>2012</v>
          </cell>
          <cell r="E4" t="str">
            <v>9 месяцев</v>
          </cell>
        </row>
        <row r="5">
          <cell r="D5" t="str">
            <v>2013</v>
          </cell>
          <cell r="E5" t="str">
            <v>Год</v>
          </cell>
        </row>
        <row r="6">
          <cell r="D6" t="str">
            <v>2014</v>
          </cell>
        </row>
        <row r="7">
          <cell r="D7" t="str">
            <v>2015</v>
          </cell>
        </row>
        <row r="8">
          <cell r="D8" t="str">
            <v>2016</v>
          </cell>
        </row>
        <row r="9">
          <cell r="D9" t="str">
            <v>2017</v>
          </cell>
        </row>
        <row r="10">
          <cell r="D10" t="str">
            <v>2018</v>
          </cell>
        </row>
        <row r="11">
          <cell r="D11" t="str">
            <v>2019</v>
          </cell>
        </row>
        <row r="12">
          <cell r="D12" t="str">
            <v>2020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40">
          <cell r="B340" t="str">
            <v>городской округ Сызрань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1"/>
  <sheetViews>
    <sheetView tabSelected="1" view="pageBreakPreview" topLeftCell="A7" zoomScale="90" zoomScaleNormal="90" zoomScaleSheetLayoutView="90" workbookViewId="0">
      <selection activeCell="BT16" sqref="BT16:CC16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90" width="1" style="2" customWidth="1"/>
    <col min="91" max="91" width="1.85546875" style="2" customWidth="1"/>
    <col min="92" max="108" width="0.85546875" style="2"/>
    <col min="109" max="110" width="10" style="2" bestFit="1" customWidth="1"/>
    <col min="111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</row>
    <row r="6" spans="1:108" s="3" customFormat="1" ht="14.25" customHeight="1" x14ac:dyDescent="0.2">
      <c r="A6" s="140" t="s">
        <v>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</row>
    <row r="7" spans="1:108" s="3" customFormat="1" ht="14.25" customHeight="1" x14ac:dyDescent="0.2">
      <c r="A7" s="140" t="s">
        <v>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</row>
    <row r="8" spans="1:108" s="3" customFormat="1" ht="14.25" customHeight="1" x14ac:dyDescent="0.2">
      <c r="A8" s="140" t="s">
        <v>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</row>
    <row r="9" spans="1:108" ht="21" customHeight="1" x14ac:dyDescent="0.2"/>
    <row r="10" spans="1:108" x14ac:dyDescent="0.2">
      <c r="C10" s="4" t="s">
        <v>7</v>
      </c>
      <c r="D10" s="4"/>
      <c r="AG10" s="141" t="s">
        <v>8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</row>
    <row r="11" spans="1:108" x14ac:dyDescent="0.2">
      <c r="C11" s="4" t="s">
        <v>9</v>
      </c>
      <c r="D11" s="4"/>
      <c r="J11" s="142" t="s">
        <v>10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</row>
    <row r="12" spans="1:108" x14ac:dyDescent="0.2">
      <c r="C12" s="4" t="s">
        <v>11</v>
      </c>
      <c r="D12" s="4"/>
      <c r="J12" s="130" t="s">
        <v>12</v>
      </c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</row>
    <row r="13" spans="1:108" x14ac:dyDescent="0.2">
      <c r="C13" s="4" t="s">
        <v>13</v>
      </c>
      <c r="D13" s="4"/>
      <c r="AQ13" s="131" t="s">
        <v>146</v>
      </c>
      <c r="AR13" s="131"/>
      <c r="AS13" s="131"/>
      <c r="AT13" s="131"/>
      <c r="AU13" s="131"/>
      <c r="AV13" s="131"/>
      <c r="AW13" s="131"/>
      <c r="AX13" s="131"/>
      <c r="AY13" s="132" t="s">
        <v>14</v>
      </c>
      <c r="AZ13" s="132"/>
      <c r="BA13" s="131" t="s">
        <v>147</v>
      </c>
      <c r="BB13" s="131"/>
      <c r="BC13" s="131"/>
      <c r="BD13" s="131"/>
      <c r="BE13" s="131"/>
      <c r="BF13" s="131"/>
      <c r="BG13" s="131"/>
      <c r="BH13" s="131"/>
      <c r="BI13" s="2" t="s">
        <v>15</v>
      </c>
    </row>
    <row r="15" spans="1:108" s="5" customFormat="1" ht="13.5" x14ac:dyDescent="0.2">
      <c r="A15" s="133" t="s">
        <v>16</v>
      </c>
      <c r="B15" s="134"/>
      <c r="C15" s="134"/>
      <c r="D15" s="134"/>
      <c r="E15" s="134"/>
      <c r="F15" s="134"/>
      <c r="G15" s="134"/>
      <c r="H15" s="134"/>
      <c r="I15" s="135"/>
      <c r="J15" s="139" t="s">
        <v>17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5"/>
      <c r="BI15" s="133" t="s">
        <v>18</v>
      </c>
      <c r="BJ15" s="134"/>
      <c r="BK15" s="134"/>
      <c r="BL15" s="134"/>
      <c r="BM15" s="134"/>
      <c r="BN15" s="134"/>
      <c r="BO15" s="134"/>
      <c r="BP15" s="134"/>
      <c r="BQ15" s="134"/>
      <c r="BR15" s="134"/>
      <c r="BS15" s="135"/>
      <c r="BT15" s="143" t="s">
        <v>150</v>
      </c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5"/>
      <c r="CN15" s="133" t="s">
        <v>19</v>
      </c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7"/>
    </row>
    <row r="16" spans="1:108" s="5" customFormat="1" ht="13.5" x14ac:dyDescent="0.2">
      <c r="A16" s="136"/>
      <c r="B16" s="137"/>
      <c r="C16" s="137"/>
      <c r="D16" s="137"/>
      <c r="E16" s="137"/>
      <c r="F16" s="137"/>
      <c r="G16" s="137"/>
      <c r="H16" s="137"/>
      <c r="I16" s="138"/>
      <c r="J16" s="136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8"/>
      <c r="BI16" s="136"/>
      <c r="BJ16" s="137"/>
      <c r="BK16" s="137"/>
      <c r="BL16" s="137"/>
      <c r="BM16" s="137"/>
      <c r="BN16" s="137"/>
      <c r="BO16" s="137"/>
      <c r="BP16" s="137"/>
      <c r="BQ16" s="137"/>
      <c r="BR16" s="137"/>
      <c r="BS16" s="138"/>
      <c r="BT16" s="99" t="s">
        <v>20</v>
      </c>
      <c r="BU16" s="100"/>
      <c r="BV16" s="100"/>
      <c r="BW16" s="100"/>
      <c r="BX16" s="100"/>
      <c r="BY16" s="100"/>
      <c r="BZ16" s="100"/>
      <c r="CA16" s="100"/>
      <c r="CB16" s="100"/>
      <c r="CC16" s="101"/>
      <c r="CD16" s="99" t="s">
        <v>21</v>
      </c>
      <c r="CE16" s="100"/>
      <c r="CF16" s="100"/>
      <c r="CG16" s="100"/>
      <c r="CH16" s="100"/>
      <c r="CI16" s="100"/>
      <c r="CJ16" s="100"/>
      <c r="CK16" s="100"/>
      <c r="CL16" s="100"/>
      <c r="CM16" s="101"/>
      <c r="CN16" s="148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50"/>
    </row>
    <row r="17" spans="1:108" s="5" customFormat="1" ht="15" customHeight="1" x14ac:dyDescent="0.2">
      <c r="A17" s="82" t="s">
        <v>22</v>
      </c>
      <c r="B17" s="83"/>
      <c r="C17" s="83"/>
      <c r="D17" s="83"/>
      <c r="E17" s="83"/>
      <c r="F17" s="83"/>
      <c r="G17" s="83"/>
      <c r="H17" s="83"/>
      <c r="I17" s="84"/>
      <c r="J17" s="22"/>
      <c r="K17" s="85" t="s">
        <v>23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6"/>
      <c r="BI17" s="86" t="s">
        <v>24</v>
      </c>
      <c r="BJ17" s="87"/>
      <c r="BK17" s="87"/>
      <c r="BL17" s="87"/>
      <c r="BM17" s="87"/>
      <c r="BN17" s="87"/>
      <c r="BO17" s="87"/>
      <c r="BP17" s="87"/>
      <c r="BQ17" s="87"/>
      <c r="BR17" s="87"/>
      <c r="BS17" s="88"/>
      <c r="BT17" s="86" t="s">
        <v>24</v>
      </c>
      <c r="BU17" s="87"/>
      <c r="BV17" s="87"/>
      <c r="BW17" s="87"/>
      <c r="BX17" s="87"/>
      <c r="BY17" s="87"/>
      <c r="BZ17" s="87"/>
      <c r="CA17" s="87"/>
      <c r="CB17" s="87"/>
      <c r="CC17" s="88"/>
      <c r="CD17" s="86" t="s">
        <v>24</v>
      </c>
      <c r="CE17" s="87"/>
      <c r="CF17" s="87"/>
      <c r="CG17" s="87"/>
      <c r="CH17" s="87"/>
      <c r="CI17" s="87"/>
      <c r="CJ17" s="87"/>
      <c r="CK17" s="87"/>
      <c r="CL17" s="87"/>
      <c r="CM17" s="88"/>
      <c r="CN17" s="124" t="s">
        <v>24</v>
      </c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6"/>
    </row>
    <row r="18" spans="1:108" s="5" customFormat="1" ht="13.5" x14ac:dyDescent="0.2">
      <c r="A18" s="95" t="s">
        <v>25</v>
      </c>
      <c r="B18" s="96"/>
      <c r="C18" s="96"/>
      <c r="D18" s="96"/>
      <c r="E18" s="96"/>
      <c r="F18" s="96"/>
      <c r="G18" s="96"/>
      <c r="H18" s="96"/>
      <c r="I18" s="97"/>
      <c r="J18" s="23"/>
      <c r="K18" s="98" t="s">
        <v>26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25"/>
      <c r="BI18" s="99" t="s">
        <v>27</v>
      </c>
      <c r="BJ18" s="100"/>
      <c r="BK18" s="100"/>
      <c r="BL18" s="100"/>
      <c r="BM18" s="100"/>
      <c r="BN18" s="100"/>
      <c r="BO18" s="100"/>
      <c r="BP18" s="100"/>
      <c r="BQ18" s="100"/>
      <c r="BR18" s="100"/>
      <c r="BS18" s="101"/>
      <c r="BT18" s="127">
        <f>BT19+BT37+BT51</f>
        <v>40091.89</v>
      </c>
      <c r="BU18" s="128"/>
      <c r="BV18" s="128"/>
      <c r="BW18" s="128"/>
      <c r="BX18" s="128"/>
      <c r="BY18" s="128"/>
      <c r="BZ18" s="128"/>
      <c r="CA18" s="128"/>
      <c r="CB18" s="128"/>
      <c r="CC18" s="129"/>
      <c r="CD18" s="127">
        <f>CD19+CD37+CD51</f>
        <v>53171.231970000008</v>
      </c>
      <c r="CE18" s="128"/>
      <c r="CF18" s="128"/>
      <c r="CG18" s="128"/>
      <c r="CH18" s="128"/>
      <c r="CI18" s="128"/>
      <c r="CJ18" s="128"/>
      <c r="CK18" s="128"/>
      <c r="CL18" s="128"/>
      <c r="CM18" s="129"/>
      <c r="CN18" s="121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3"/>
    </row>
    <row r="19" spans="1:108" s="5" customFormat="1" ht="13.5" x14ac:dyDescent="0.2">
      <c r="A19" s="95" t="s">
        <v>28</v>
      </c>
      <c r="B19" s="96"/>
      <c r="C19" s="96"/>
      <c r="D19" s="96"/>
      <c r="E19" s="96"/>
      <c r="F19" s="96"/>
      <c r="G19" s="96"/>
      <c r="H19" s="96"/>
      <c r="I19" s="97"/>
      <c r="J19" s="23"/>
      <c r="K19" s="98" t="s">
        <v>29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25"/>
      <c r="BI19" s="99" t="s">
        <v>27</v>
      </c>
      <c r="BJ19" s="100"/>
      <c r="BK19" s="100"/>
      <c r="BL19" s="100"/>
      <c r="BM19" s="100"/>
      <c r="BN19" s="100"/>
      <c r="BO19" s="100"/>
      <c r="BP19" s="100"/>
      <c r="BQ19" s="100"/>
      <c r="BR19" s="100"/>
      <c r="BS19" s="101"/>
      <c r="BT19" s="127">
        <f>BT20+BT25+BT27+BT35+BT36</f>
        <v>12361.21</v>
      </c>
      <c r="BU19" s="128"/>
      <c r="BV19" s="128"/>
      <c r="BW19" s="128"/>
      <c r="BX19" s="128"/>
      <c r="BY19" s="128"/>
      <c r="BZ19" s="128"/>
      <c r="CA19" s="128"/>
      <c r="CB19" s="128"/>
      <c r="CC19" s="129"/>
      <c r="CD19" s="127">
        <f>CD20+CD25+CD27+CD35+CD36</f>
        <v>19682.070370000001</v>
      </c>
      <c r="CE19" s="128"/>
      <c r="CF19" s="128"/>
      <c r="CG19" s="128"/>
      <c r="CH19" s="128"/>
      <c r="CI19" s="128"/>
      <c r="CJ19" s="128"/>
      <c r="CK19" s="128"/>
      <c r="CL19" s="128"/>
      <c r="CM19" s="129"/>
      <c r="CN19" s="121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3"/>
    </row>
    <row r="20" spans="1:108" s="5" customFormat="1" ht="15" customHeight="1" x14ac:dyDescent="0.2">
      <c r="A20" s="95" t="s">
        <v>30</v>
      </c>
      <c r="B20" s="96"/>
      <c r="C20" s="96"/>
      <c r="D20" s="96"/>
      <c r="E20" s="96"/>
      <c r="F20" s="96"/>
      <c r="G20" s="96"/>
      <c r="H20" s="96"/>
      <c r="I20" s="97"/>
      <c r="J20" s="23"/>
      <c r="K20" s="98" t="s">
        <v>31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25"/>
      <c r="BI20" s="99" t="s">
        <v>27</v>
      </c>
      <c r="BJ20" s="100"/>
      <c r="BK20" s="100"/>
      <c r="BL20" s="100"/>
      <c r="BM20" s="100"/>
      <c r="BN20" s="100"/>
      <c r="BO20" s="100"/>
      <c r="BP20" s="100"/>
      <c r="BQ20" s="100"/>
      <c r="BR20" s="100"/>
      <c r="BS20" s="101"/>
      <c r="BT20" s="63">
        <f>BT21+BT22+BT23</f>
        <v>734.01</v>
      </c>
      <c r="BU20" s="64"/>
      <c r="BV20" s="64"/>
      <c r="BW20" s="64"/>
      <c r="BX20" s="64"/>
      <c r="BY20" s="64"/>
      <c r="BZ20" s="64"/>
      <c r="CA20" s="64"/>
      <c r="CB20" s="64"/>
      <c r="CC20" s="65"/>
      <c r="CD20" s="63">
        <f>CD21+CD22+CD23</f>
        <v>1717.6444899999999</v>
      </c>
      <c r="CE20" s="64"/>
      <c r="CF20" s="64"/>
      <c r="CG20" s="64"/>
      <c r="CH20" s="64"/>
      <c r="CI20" s="64"/>
      <c r="CJ20" s="64"/>
      <c r="CK20" s="64"/>
      <c r="CL20" s="64"/>
      <c r="CM20" s="65"/>
      <c r="CN20" s="121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3"/>
    </row>
    <row r="21" spans="1:108" s="5" customFormat="1" ht="45.75" customHeight="1" x14ac:dyDescent="0.2">
      <c r="A21" s="95" t="s">
        <v>32</v>
      </c>
      <c r="B21" s="96"/>
      <c r="C21" s="96"/>
      <c r="D21" s="96"/>
      <c r="E21" s="96"/>
      <c r="F21" s="96"/>
      <c r="G21" s="96"/>
      <c r="H21" s="96"/>
      <c r="I21" s="97"/>
      <c r="J21" s="23"/>
      <c r="K21" s="98" t="s">
        <v>33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25"/>
      <c r="BI21" s="99" t="s">
        <v>27</v>
      </c>
      <c r="BJ21" s="100"/>
      <c r="BK21" s="100"/>
      <c r="BL21" s="100"/>
      <c r="BM21" s="100"/>
      <c r="BN21" s="100"/>
      <c r="BO21" s="100"/>
      <c r="BP21" s="100"/>
      <c r="BQ21" s="100"/>
      <c r="BR21" s="100"/>
      <c r="BS21" s="101"/>
      <c r="BT21" s="63">
        <v>734.01</v>
      </c>
      <c r="BU21" s="64"/>
      <c r="BV21" s="64"/>
      <c r="BW21" s="64"/>
      <c r="BX21" s="64"/>
      <c r="BY21" s="64"/>
      <c r="BZ21" s="64"/>
      <c r="CA21" s="64"/>
      <c r="CB21" s="64"/>
      <c r="CC21" s="65"/>
      <c r="CD21" s="63">
        <v>1717.6444899999999</v>
      </c>
      <c r="CE21" s="64"/>
      <c r="CF21" s="64"/>
      <c r="CG21" s="64"/>
      <c r="CH21" s="64"/>
      <c r="CI21" s="64"/>
      <c r="CJ21" s="64"/>
      <c r="CK21" s="64"/>
      <c r="CL21" s="64"/>
      <c r="CM21" s="65"/>
      <c r="CN21" s="102" t="s">
        <v>149</v>
      </c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4"/>
    </row>
    <row r="22" spans="1:108" s="5" customFormat="1" ht="15" customHeight="1" x14ac:dyDescent="0.2">
      <c r="A22" s="95" t="s">
        <v>34</v>
      </c>
      <c r="B22" s="96"/>
      <c r="C22" s="96"/>
      <c r="D22" s="96"/>
      <c r="E22" s="96"/>
      <c r="F22" s="96"/>
      <c r="G22" s="96"/>
      <c r="H22" s="96"/>
      <c r="I22" s="97"/>
      <c r="J22" s="23"/>
      <c r="K22" s="98" t="s">
        <v>35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25"/>
      <c r="BI22" s="99" t="s">
        <v>27</v>
      </c>
      <c r="BJ22" s="100"/>
      <c r="BK22" s="100"/>
      <c r="BL22" s="100"/>
      <c r="BM22" s="100"/>
      <c r="BN22" s="100"/>
      <c r="BO22" s="100"/>
      <c r="BP22" s="100"/>
      <c r="BQ22" s="100"/>
      <c r="BR22" s="100"/>
      <c r="BS22" s="101"/>
      <c r="BT22" s="63"/>
      <c r="BU22" s="64"/>
      <c r="BV22" s="64"/>
      <c r="BW22" s="64"/>
      <c r="BX22" s="64"/>
      <c r="BY22" s="64"/>
      <c r="BZ22" s="64"/>
      <c r="CA22" s="64"/>
      <c r="CB22" s="64"/>
      <c r="CC22" s="65"/>
      <c r="CD22" s="63"/>
      <c r="CE22" s="64"/>
      <c r="CF22" s="64"/>
      <c r="CG22" s="64"/>
      <c r="CH22" s="64"/>
      <c r="CI22" s="64"/>
      <c r="CJ22" s="64"/>
      <c r="CK22" s="64"/>
      <c r="CL22" s="64"/>
      <c r="CM22" s="65"/>
      <c r="CN22" s="47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9"/>
    </row>
    <row r="23" spans="1:108" s="5" customFormat="1" ht="41.25" customHeight="1" x14ac:dyDescent="0.2">
      <c r="A23" s="95" t="s">
        <v>36</v>
      </c>
      <c r="B23" s="96"/>
      <c r="C23" s="96"/>
      <c r="D23" s="96"/>
      <c r="E23" s="96"/>
      <c r="F23" s="96"/>
      <c r="G23" s="96"/>
      <c r="H23" s="96"/>
      <c r="I23" s="97"/>
      <c r="J23" s="23"/>
      <c r="K23" s="98" t="s">
        <v>37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25"/>
      <c r="BI23" s="99" t="s">
        <v>27</v>
      </c>
      <c r="BJ23" s="100"/>
      <c r="BK23" s="100"/>
      <c r="BL23" s="100"/>
      <c r="BM23" s="100"/>
      <c r="BN23" s="100"/>
      <c r="BO23" s="100"/>
      <c r="BP23" s="100"/>
      <c r="BQ23" s="100"/>
      <c r="BR23" s="100"/>
      <c r="BS23" s="101"/>
      <c r="BT23" s="63"/>
      <c r="BU23" s="64"/>
      <c r="BV23" s="64"/>
      <c r="BW23" s="64"/>
      <c r="BX23" s="64"/>
      <c r="BY23" s="64"/>
      <c r="BZ23" s="64"/>
      <c r="CA23" s="64"/>
      <c r="CB23" s="64"/>
      <c r="CC23" s="65"/>
      <c r="CD23" s="63"/>
      <c r="CE23" s="64"/>
      <c r="CF23" s="64"/>
      <c r="CG23" s="64"/>
      <c r="CH23" s="64"/>
      <c r="CI23" s="64"/>
      <c r="CJ23" s="64"/>
      <c r="CK23" s="64"/>
      <c r="CL23" s="64"/>
      <c r="CM23" s="65"/>
      <c r="CN23" s="47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9"/>
    </row>
    <row r="24" spans="1:108" s="5" customFormat="1" ht="15" customHeight="1" x14ac:dyDescent="0.2">
      <c r="A24" s="95" t="s">
        <v>38</v>
      </c>
      <c r="B24" s="96"/>
      <c r="C24" s="96"/>
      <c r="D24" s="96"/>
      <c r="E24" s="96"/>
      <c r="F24" s="96"/>
      <c r="G24" s="96"/>
      <c r="H24" s="96"/>
      <c r="I24" s="97"/>
      <c r="J24" s="23"/>
      <c r="K24" s="98" t="s">
        <v>39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25"/>
      <c r="BI24" s="99" t="s">
        <v>27</v>
      </c>
      <c r="BJ24" s="100"/>
      <c r="BK24" s="100"/>
      <c r="BL24" s="100"/>
      <c r="BM24" s="100"/>
      <c r="BN24" s="100"/>
      <c r="BO24" s="100"/>
      <c r="BP24" s="100"/>
      <c r="BQ24" s="100"/>
      <c r="BR24" s="100"/>
      <c r="BS24" s="101"/>
      <c r="BT24" s="63"/>
      <c r="BU24" s="64"/>
      <c r="BV24" s="64"/>
      <c r="BW24" s="64"/>
      <c r="BX24" s="64"/>
      <c r="BY24" s="64"/>
      <c r="BZ24" s="64"/>
      <c r="CA24" s="64"/>
      <c r="CB24" s="64"/>
      <c r="CC24" s="65"/>
      <c r="CD24" s="63"/>
      <c r="CE24" s="64"/>
      <c r="CF24" s="64"/>
      <c r="CG24" s="64"/>
      <c r="CH24" s="64"/>
      <c r="CI24" s="64"/>
      <c r="CJ24" s="64"/>
      <c r="CK24" s="64"/>
      <c r="CL24" s="64"/>
      <c r="CM24" s="65"/>
      <c r="CN24" s="47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9"/>
    </row>
    <row r="25" spans="1:108" s="5" customFormat="1" ht="48" customHeight="1" x14ac:dyDescent="0.2">
      <c r="A25" s="95" t="s">
        <v>40</v>
      </c>
      <c r="B25" s="96"/>
      <c r="C25" s="96"/>
      <c r="D25" s="96"/>
      <c r="E25" s="96"/>
      <c r="F25" s="96"/>
      <c r="G25" s="96"/>
      <c r="H25" s="96"/>
      <c r="I25" s="97"/>
      <c r="J25" s="23"/>
      <c r="K25" s="98" t="s">
        <v>41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25"/>
      <c r="BI25" s="99" t="s">
        <v>27</v>
      </c>
      <c r="BJ25" s="100"/>
      <c r="BK25" s="100"/>
      <c r="BL25" s="100"/>
      <c r="BM25" s="100"/>
      <c r="BN25" s="100"/>
      <c r="BO25" s="100"/>
      <c r="BP25" s="100"/>
      <c r="BQ25" s="100"/>
      <c r="BR25" s="100"/>
      <c r="BS25" s="101"/>
      <c r="BT25" s="63">
        <v>10226.219999999999</v>
      </c>
      <c r="BU25" s="64"/>
      <c r="BV25" s="64"/>
      <c r="BW25" s="64"/>
      <c r="BX25" s="64"/>
      <c r="BY25" s="64"/>
      <c r="BZ25" s="64"/>
      <c r="CA25" s="64"/>
      <c r="CB25" s="64"/>
      <c r="CC25" s="65"/>
      <c r="CD25" s="63">
        <v>15828.1</v>
      </c>
      <c r="CE25" s="64"/>
      <c r="CF25" s="64"/>
      <c r="CG25" s="64"/>
      <c r="CH25" s="64"/>
      <c r="CI25" s="64"/>
      <c r="CJ25" s="64"/>
      <c r="CK25" s="64"/>
      <c r="CL25" s="64"/>
      <c r="CM25" s="65"/>
      <c r="CN25" s="102" t="s">
        <v>148</v>
      </c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4"/>
    </row>
    <row r="26" spans="1:108" s="5" customFormat="1" ht="15" customHeight="1" x14ac:dyDescent="0.2">
      <c r="A26" s="95" t="s">
        <v>42</v>
      </c>
      <c r="B26" s="96"/>
      <c r="C26" s="96"/>
      <c r="D26" s="96"/>
      <c r="E26" s="96"/>
      <c r="F26" s="96"/>
      <c r="G26" s="96"/>
      <c r="H26" s="96"/>
      <c r="I26" s="97"/>
      <c r="J26" s="23"/>
      <c r="K26" s="98" t="s">
        <v>39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25"/>
      <c r="BI26" s="99" t="s">
        <v>27</v>
      </c>
      <c r="BJ26" s="100"/>
      <c r="BK26" s="100"/>
      <c r="BL26" s="100"/>
      <c r="BM26" s="100"/>
      <c r="BN26" s="100"/>
      <c r="BO26" s="100"/>
      <c r="BP26" s="100"/>
      <c r="BQ26" s="100"/>
      <c r="BR26" s="100"/>
      <c r="BS26" s="101"/>
      <c r="BT26" s="63"/>
      <c r="BU26" s="64"/>
      <c r="BV26" s="64"/>
      <c r="BW26" s="64"/>
      <c r="BX26" s="64"/>
      <c r="BY26" s="64"/>
      <c r="BZ26" s="64"/>
      <c r="CA26" s="64"/>
      <c r="CB26" s="64"/>
      <c r="CC26" s="65"/>
      <c r="CD26" s="63"/>
      <c r="CE26" s="64"/>
      <c r="CF26" s="64"/>
      <c r="CG26" s="64"/>
      <c r="CH26" s="64"/>
      <c r="CI26" s="64"/>
      <c r="CJ26" s="64"/>
      <c r="CK26" s="64"/>
      <c r="CL26" s="64"/>
      <c r="CM26" s="65"/>
      <c r="CN26" s="47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9"/>
    </row>
    <row r="27" spans="1:108" s="5" customFormat="1" ht="54.75" customHeight="1" x14ac:dyDescent="0.2">
      <c r="A27" s="95" t="s">
        <v>43</v>
      </c>
      <c r="B27" s="96"/>
      <c r="C27" s="96"/>
      <c r="D27" s="96"/>
      <c r="E27" s="96"/>
      <c r="F27" s="96"/>
      <c r="G27" s="96"/>
      <c r="H27" s="96"/>
      <c r="I27" s="97"/>
      <c r="J27" s="23"/>
      <c r="K27" s="98" t="s">
        <v>44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25"/>
      <c r="BI27" s="99" t="s">
        <v>27</v>
      </c>
      <c r="BJ27" s="100"/>
      <c r="BK27" s="100"/>
      <c r="BL27" s="100"/>
      <c r="BM27" s="100"/>
      <c r="BN27" s="100"/>
      <c r="BO27" s="100"/>
      <c r="BP27" s="100"/>
      <c r="BQ27" s="100"/>
      <c r="BR27" s="100"/>
      <c r="BS27" s="101"/>
      <c r="BT27" s="63">
        <v>1400.98</v>
      </c>
      <c r="BU27" s="64"/>
      <c r="BV27" s="64"/>
      <c r="BW27" s="64"/>
      <c r="BX27" s="64"/>
      <c r="BY27" s="64"/>
      <c r="BZ27" s="64"/>
      <c r="CA27" s="64"/>
      <c r="CB27" s="64"/>
      <c r="CC27" s="65"/>
      <c r="CD27" s="63">
        <f>CD29+CD30</f>
        <v>2136.3258799999999</v>
      </c>
      <c r="CE27" s="64"/>
      <c r="CF27" s="64"/>
      <c r="CG27" s="64"/>
      <c r="CH27" s="64"/>
      <c r="CI27" s="64"/>
      <c r="CJ27" s="64"/>
      <c r="CK27" s="64"/>
      <c r="CL27" s="64"/>
      <c r="CM27" s="65"/>
      <c r="CN27" s="102" t="s">
        <v>149</v>
      </c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4"/>
    </row>
    <row r="28" spans="1:108" s="5" customFormat="1" ht="30" customHeight="1" x14ac:dyDescent="0.2">
      <c r="A28" s="95" t="s">
        <v>45</v>
      </c>
      <c r="B28" s="96"/>
      <c r="C28" s="96"/>
      <c r="D28" s="96"/>
      <c r="E28" s="96"/>
      <c r="F28" s="96"/>
      <c r="G28" s="96"/>
      <c r="H28" s="96"/>
      <c r="I28" s="97"/>
      <c r="J28" s="23"/>
      <c r="K28" s="98" t="s">
        <v>46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25"/>
      <c r="BI28" s="99" t="s">
        <v>27</v>
      </c>
      <c r="BJ28" s="100"/>
      <c r="BK28" s="100"/>
      <c r="BL28" s="100"/>
      <c r="BM28" s="100"/>
      <c r="BN28" s="100"/>
      <c r="BO28" s="100"/>
      <c r="BP28" s="100"/>
      <c r="BQ28" s="100"/>
      <c r="BR28" s="100"/>
      <c r="BS28" s="101"/>
      <c r="BT28" s="63"/>
      <c r="BU28" s="64"/>
      <c r="BV28" s="64"/>
      <c r="BW28" s="64"/>
      <c r="BX28" s="64"/>
      <c r="BY28" s="64"/>
      <c r="BZ28" s="64"/>
      <c r="CA28" s="64"/>
      <c r="CB28" s="64"/>
      <c r="CC28" s="65"/>
      <c r="CD28" s="63"/>
      <c r="CE28" s="64"/>
      <c r="CF28" s="64"/>
      <c r="CG28" s="64"/>
      <c r="CH28" s="64"/>
      <c r="CI28" s="64"/>
      <c r="CJ28" s="64"/>
      <c r="CK28" s="64"/>
      <c r="CL28" s="64"/>
      <c r="CM28" s="65"/>
      <c r="CN28" s="47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9"/>
    </row>
    <row r="29" spans="1:108" s="5" customFormat="1" ht="15" customHeight="1" x14ac:dyDescent="0.2">
      <c r="A29" s="95" t="s">
        <v>47</v>
      </c>
      <c r="B29" s="96"/>
      <c r="C29" s="96"/>
      <c r="D29" s="96"/>
      <c r="E29" s="96"/>
      <c r="F29" s="96"/>
      <c r="G29" s="96"/>
      <c r="H29" s="96"/>
      <c r="I29" s="97"/>
      <c r="J29" s="23"/>
      <c r="K29" s="98" t="s">
        <v>48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25"/>
      <c r="BI29" s="99" t="s">
        <v>27</v>
      </c>
      <c r="BJ29" s="100"/>
      <c r="BK29" s="100"/>
      <c r="BL29" s="100"/>
      <c r="BM29" s="100"/>
      <c r="BN29" s="100"/>
      <c r="BO29" s="100"/>
      <c r="BP29" s="100"/>
      <c r="BQ29" s="100"/>
      <c r="BR29" s="100"/>
      <c r="BS29" s="101"/>
      <c r="BT29" s="63"/>
      <c r="BU29" s="64"/>
      <c r="BV29" s="64"/>
      <c r="BW29" s="64"/>
      <c r="BX29" s="64"/>
      <c r="BY29" s="64"/>
      <c r="BZ29" s="64"/>
      <c r="CA29" s="64"/>
      <c r="CB29" s="64"/>
      <c r="CC29" s="65"/>
      <c r="CD29" s="63">
        <v>221.68549999999999</v>
      </c>
      <c r="CE29" s="64"/>
      <c r="CF29" s="64"/>
      <c r="CG29" s="64"/>
      <c r="CH29" s="64"/>
      <c r="CI29" s="64"/>
      <c r="CJ29" s="64"/>
      <c r="CK29" s="64"/>
      <c r="CL29" s="64"/>
      <c r="CM29" s="65"/>
      <c r="CN29" s="47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9"/>
    </row>
    <row r="30" spans="1:108" s="5" customFormat="1" ht="12.75" customHeight="1" x14ac:dyDescent="0.2">
      <c r="A30" s="95" t="s">
        <v>49</v>
      </c>
      <c r="B30" s="96"/>
      <c r="C30" s="96"/>
      <c r="D30" s="96"/>
      <c r="E30" s="96"/>
      <c r="F30" s="96"/>
      <c r="G30" s="96"/>
      <c r="H30" s="96"/>
      <c r="I30" s="97"/>
      <c r="J30" s="23"/>
      <c r="K30" s="98" t="s">
        <v>50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25"/>
      <c r="BI30" s="99" t="s">
        <v>27</v>
      </c>
      <c r="BJ30" s="100"/>
      <c r="BK30" s="100"/>
      <c r="BL30" s="100"/>
      <c r="BM30" s="100"/>
      <c r="BN30" s="100"/>
      <c r="BO30" s="100"/>
      <c r="BP30" s="100"/>
      <c r="BQ30" s="100"/>
      <c r="BR30" s="100"/>
      <c r="BS30" s="101"/>
      <c r="BT30" s="63"/>
      <c r="BU30" s="64"/>
      <c r="BV30" s="64"/>
      <c r="BW30" s="64"/>
      <c r="BX30" s="64"/>
      <c r="BY30" s="64"/>
      <c r="BZ30" s="64"/>
      <c r="CA30" s="64"/>
      <c r="CB30" s="64"/>
      <c r="CC30" s="65"/>
      <c r="CD30" s="63">
        <f>SUM(CD31:CM34)</f>
        <v>1914.6403799999998</v>
      </c>
      <c r="CE30" s="64"/>
      <c r="CF30" s="64"/>
      <c r="CG30" s="64"/>
      <c r="CH30" s="64"/>
      <c r="CI30" s="64"/>
      <c r="CJ30" s="64"/>
      <c r="CK30" s="64"/>
      <c r="CL30" s="64"/>
      <c r="CM30" s="65"/>
      <c r="CN30" s="47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9"/>
    </row>
    <row r="31" spans="1:108" s="8" customFormat="1" ht="63" customHeight="1" outlineLevel="1" x14ac:dyDescent="0.2">
      <c r="A31" s="108" t="s">
        <v>51</v>
      </c>
      <c r="B31" s="109"/>
      <c r="C31" s="109"/>
      <c r="D31" s="109"/>
      <c r="E31" s="109"/>
      <c r="F31" s="109"/>
      <c r="G31" s="109"/>
      <c r="H31" s="109"/>
      <c r="I31" s="110"/>
      <c r="J31" s="24"/>
      <c r="K31" s="111" t="s">
        <v>151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7"/>
      <c r="BI31" s="112" t="s">
        <v>27</v>
      </c>
      <c r="BJ31" s="113"/>
      <c r="BK31" s="113"/>
      <c r="BL31" s="113"/>
      <c r="BM31" s="113"/>
      <c r="BN31" s="113"/>
      <c r="BO31" s="113"/>
      <c r="BP31" s="113"/>
      <c r="BQ31" s="113"/>
      <c r="BR31" s="113"/>
      <c r="BS31" s="114"/>
      <c r="BT31" s="115"/>
      <c r="BU31" s="116"/>
      <c r="BV31" s="116"/>
      <c r="BW31" s="116"/>
      <c r="BX31" s="116"/>
      <c r="BY31" s="116"/>
      <c r="BZ31" s="116"/>
      <c r="CA31" s="116"/>
      <c r="CB31" s="116"/>
      <c r="CC31" s="117"/>
      <c r="CD31" s="115">
        <v>1357.6074699999999</v>
      </c>
      <c r="CE31" s="116"/>
      <c r="CF31" s="116"/>
      <c r="CG31" s="116"/>
      <c r="CH31" s="116"/>
      <c r="CI31" s="116"/>
      <c r="CJ31" s="116"/>
      <c r="CK31" s="116"/>
      <c r="CL31" s="116"/>
      <c r="CM31" s="117"/>
      <c r="CN31" s="118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20"/>
    </row>
    <row r="32" spans="1:108" s="8" customFormat="1" ht="17.25" customHeight="1" outlineLevel="1" x14ac:dyDescent="0.2">
      <c r="A32" s="108" t="s">
        <v>52</v>
      </c>
      <c r="B32" s="109"/>
      <c r="C32" s="109"/>
      <c r="D32" s="109"/>
      <c r="E32" s="109"/>
      <c r="F32" s="109"/>
      <c r="G32" s="109"/>
      <c r="H32" s="109"/>
      <c r="I32" s="110"/>
      <c r="J32" s="24"/>
      <c r="K32" s="111" t="s">
        <v>53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7"/>
      <c r="BI32" s="112" t="s">
        <v>27</v>
      </c>
      <c r="BJ32" s="113"/>
      <c r="BK32" s="113"/>
      <c r="BL32" s="113"/>
      <c r="BM32" s="113"/>
      <c r="BN32" s="113"/>
      <c r="BO32" s="113"/>
      <c r="BP32" s="113"/>
      <c r="BQ32" s="113"/>
      <c r="BR32" s="113"/>
      <c r="BS32" s="114"/>
      <c r="BT32" s="115"/>
      <c r="BU32" s="116"/>
      <c r="BV32" s="116"/>
      <c r="BW32" s="116"/>
      <c r="BX32" s="116"/>
      <c r="BY32" s="116"/>
      <c r="BZ32" s="116"/>
      <c r="CA32" s="116"/>
      <c r="CB32" s="116"/>
      <c r="CC32" s="117"/>
      <c r="CD32" s="115">
        <v>48.691249999999997</v>
      </c>
      <c r="CE32" s="116"/>
      <c r="CF32" s="116"/>
      <c r="CG32" s="116"/>
      <c r="CH32" s="116"/>
      <c r="CI32" s="116"/>
      <c r="CJ32" s="116"/>
      <c r="CK32" s="116"/>
      <c r="CL32" s="116"/>
      <c r="CM32" s="117"/>
      <c r="CN32" s="118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20"/>
    </row>
    <row r="33" spans="1:108" s="5" customFormat="1" ht="15" customHeight="1" outlineLevel="1" x14ac:dyDescent="0.2">
      <c r="A33" s="108" t="s">
        <v>54</v>
      </c>
      <c r="B33" s="109"/>
      <c r="C33" s="109"/>
      <c r="D33" s="109"/>
      <c r="E33" s="109"/>
      <c r="F33" s="109"/>
      <c r="G33" s="109"/>
      <c r="H33" s="109"/>
      <c r="I33" s="110"/>
      <c r="J33" s="23"/>
      <c r="K33" s="111" t="s">
        <v>55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25"/>
      <c r="BI33" s="112" t="s">
        <v>27</v>
      </c>
      <c r="BJ33" s="113"/>
      <c r="BK33" s="113"/>
      <c r="BL33" s="113"/>
      <c r="BM33" s="113"/>
      <c r="BN33" s="113"/>
      <c r="BO33" s="113"/>
      <c r="BP33" s="113"/>
      <c r="BQ33" s="113"/>
      <c r="BR33" s="113"/>
      <c r="BS33" s="114"/>
      <c r="BT33" s="115"/>
      <c r="BU33" s="116"/>
      <c r="BV33" s="116"/>
      <c r="BW33" s="116"/>
      <c r="BX33" s="116"/>
      <c r="BY33" s="116"/>
      <c r="BZ33" s="116"/>
      <c r="CA33" s="116"/>
      <c r="CB33" s="116"/>
      <c r="CC33" s="117"/>
      <c r="CD33" s="115">
        <v>16.8</v>
      </c>
      <c r="CE33" s="116"/>
      <c r="CF33" s="116"/>
      <c r="CG33" s="116"/>
      <c r="CH33" s="116"/>
      <c r="CI33" s="116"/>
      <c r="CJ33" s="116"/>
      <c r="CK33" s="116"/>
      <c r="CL33" s="116"/>
      <c r="CM33" s="117"/>
      <c r="CN33" s="47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9"/>
    </row>
    <row r="34" spans="1:108" s="5" customFormat="1" ht="15" customHeight="1" outlineLevel="1" x14ac:dyDescent="0.2">
      <c r="A34" s="108" t="s">
        <v>56</v>
      </c>
      <c r="B34" s="109"/>
      <c r="C34" s="109"/>
      <c r="D34" s="109"/>
      <c r="E34" s="109"/>
      <c r="F34" s="109"/>
      <c r="G34" s="109"/>
      <c r="H34" s="109"/>
      <c r="I34" s="110"/>
      <c r="J34" s="23"/>
      <c r="K34" s="111" t="s">
        <v>57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25"/>
      <c r="BI34" s="112" t="s">
        <v>27</v>
      </c>
      <c r="BJ34" s="113"/>
      <c r="BK34" s="113"/>
      <c r="BL34" s="113"/>
      <c r="BM34" s="113"/>
      <c r="BN34" s="113"/>
      <c r="BO34" s="113"/>
      <c r="BP34" s="113"/>
      <c r="BQ34" s="113"/>
      <c r="BR34" s="113"/>
      <c r="BS34" s="114"/>
      <c r="BT34" s="115"/>
      <c r="BU34" s="116"/>
      <c r="BV34" s="116"/>
      <c r="BW34" s="116"/>
      <c r="BX34" s="116"/>
      <c r="BY34" s="116"/>
      <c r="BZ34" s="116"/>
      <c r="CA34" s="116"/>
      <c r="CB34" s="116"/>
      <c r="CC34" s="117"/>
      <c r="CD34" s="115">
        <v>491.54165999999998</v>
      </c>
      <c r="CE34" s="116"/>
      <c r="CF34" s="116"/>
      <c r="CG34" s="116"/>
      <c r="CH34" s="116"/>
      <c r="CI34" s="116"/>
      <c r="CJ34" s="116"/>
      <c r="CK34" s="116"/>
      <c r="CL34" s="116"/>
      <c r="CM34" s="117"/>
      <c r="CN34" s="47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9"/>
    </row>
    <row r="35" spans="1:108" s="5" customFormat="1" ht="27.75" customHeight="1" x14ac:dyDescent="0.2">
      <c r="A35" s="95" t="s">
        <v>58</v>
      </c>
      <c r="B35" s="96"/>
      <c r="C35" s="96"/>
      <c r="D35" s="96"/>
      <c r="E35" s="96"/>
      <c r="F35" s="96"/>
      <c r="G35" s="96"/>
      <c r="H35" s="96"/>
      <c r="I35" s="97"/>
      <c r="J35" s="23"/>
      <c r="K35" s="98" t="s">
        <v>59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25"/>
      <c r="BI35" s="99" t="s">
        <v>27</v>
      </c>
      <c r="BJ35" s="100"/>
      <c r="BK35" s="100"/>
      <c r="BL35" s="100"/>
      <c r="BM35" s="100"/>
      <c r="BN35" s="100"/>
      <c r="BO35" s="100"/>
      <c r="BP35" s="100"/>
      <c r="BQ35" s="100"/>
      <c r="BR35" s="100"/>
      <c r="BS35" s="101"/>
      <c r="BT35" s="63"/>
      <c r="BU35" s="64"/>
      <c r="BV35" s="64"/>
      <c r="BW35" s="64"/>
      <c r="BX35" s="64"/>
      <c r="BY35" s="64"/>
      <c r="BZ35" s="64"/>
      <c r="CA35" s="64"/>
      <c r="CB35" s="64"/>
      <c r="CC35" s="65"/>
      <c r="CD35" s="63"/>
      <c r="CE35" s="64"/>
      <c r="CF35" s="64"/>
      <c r="CG35" s="64"/>
      <c r="CH35" s="64"/>
      <c r="CI35" s="64"/>
      <c r="CJ35" s="64"/>
      <c r="CK35" s="64"/>
      <c r="CL35" s="64"/>
      <c r="CM35" s="65"/>
      <c r="CN35" s="47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9"/>
    </row>
    <row r="36" spans="1:108" s="5" customFormat="1" ht="13.5" x14ac:dyDescent="0.2">
      <c r="A36" s="95" t="s">
        <v>60</v>
      </c>
      <c r="B36" s="96"/>
      <c r="C36" s="96"/>
      <c r="D36" s="96"/>
      <c r="E36" s="96"/>
      <c r="F36" s="96"/>
      <c r="G36" s="96"/>
      <c r="H36" s="96"/>
      <c r="I36" s="97"/>
      <c r="J36" s="23"/>
      <c r="K36" s="98" t="s">
        <v>61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25"/>
      <c r="BI36" s="99" t="s">
        <v>27</v>
      </c>
      <c r="BJ36" s="100"/>
      <c r="BK36" s="100"/>
      <c r="BL36" s="100"/>
      <c r="BM36" s="100"/>
      <c r="BN36" s="100"/>
      <c r="BO36" s="100"/>
      <c r="BP36" s="100"/>
      <c r="BQ36" s="100"/>
      <c r="BR36" s="100"/>
      <c r="BS36" s="101"/>
      <c r="BT36" s="63"/>
      <c r="BU36" s="64"/>
      <c r="BV36" s="64"/>
      <c r="BW36" s="64"/>
      <c r="BX36" s="64"/>
      <c r="BY36" s="64"/>
      <c r="BZ36" s="64"/>
      <c r="CA36" s="64"/>
      <c r="CB36" s="64"/>
      <c r="CC36" s="65"/>
      <c r="CD36" s="63"/>
      <c r="CE36" s="64"/>
      <c r="CF36" s="64"/>
      <c r="CG36" s="64"/>
      <c r="CH36" s="64"/>
      <c r="CI36" s="64"/>
      <c r="CJ36" s="64"/>
      <c r="CK36" s="64"/>
      <c r="CL36" s="64"/>
      <c r="CM36" s="65"/>
      <c r="CN36" s="47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9"/>
    </row>
    <row r="37" spans="1:108" s="5" customFormat="1" ht="13.5" x14ac:dyDescent="0.2">
      <c r="A37" s="95" t="s">
        <v>62</v>
      </c>
      <c r="B37" s="96"/>
      <c r="C37" s="96"/>
      <c r="D37" s="96"/>
      <c r="E37" s="96"/>
      <c r="F37" s="96"/>
      <c r="G37" s="96"/>
      <c r="H37" s="96"/>
      <c r="I37" s="97"/>
      <c r="J37" s="23"/>
      <c r="K37" s="98" t="s">
        <v>63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25"/>
      <c r="BI37" s="99" t="s">
        <v>27</v>
      </c>
      <c r="BJ37" s="100"/>
      <c r="BK37" s="100"/>
      <c r="BL37" s="100"/>
      <c r="BM37" s="100"/>
      <c r="BN37" s="100"/>
      <c r="BO37" s="100"/>
      <c r="BP37" s="100"/>
      <c r="BQ37" s="100"/>
      <c r="BR37" s="100"/>
      <c r="BS37" s="101"/>
      <c r="BT37" s="63">
        <f>BT38+BT39+BT40+BT41+BT42+BT43+BT44+BT45+BT46+BT47+BT49+BT50</f>
        <v>31243.16</v>
      </c>
      <c r="BU37" s="64"/>
      <c r="BV37" s="64"/>
      <c r="BW37" s="64"/>
      <c r="BX37" s="64"/>
      <c r="BY37" s="64"/>
      <c r="BZ37" s="64"/>
      <c r="CA37" s="64"/>
      <c r="CB37" s="64"/>
      <c r="CC37" s="65"/>
      <c r="CD37" s="63">
        <f>CD38+CD39+CD40+CD41+CD42+CD43+CD44+CD45+CD46+CD47+CD49+CD50</f>
        <v>33481.548860000003</v>
      </c>
      <c r="CE37" s="64"/>
      <c r="CF37" s="64"/>
      <c r="CG37" s="64"/>
      <c r="CH37" s="64"/>
      <c r="CI37" s="64"/>
      <c r="CJ37" s="64"/>
      <c r="CK37" s="64"/>
      <c r="CL37" s="64"/>
      <c r="CM37" s="65"/>
      <c r="CN37" s="47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9"/>
    </row>
    <row r="38" spans="1:108" s="5" customFormat="1" ht="15" customHeight="1" x14ac:dyDescent="0.2">
      <c r="A38" s="95" t="s">
        <v>64</v>
      </c>
      <c r="B38" s="96"/>
      <c r="C38" s="96"/>
      <c r="D38" s="96"/>
      <c r="E38" s="96"/>
      <c r="F38" s="96"/>
      <c r="G38" s="96"/>
      <c r="H38" s="96"/>
      <c r="I38" s="97"/>
      <c r="J38" s="23"/>
      <c r="K38" s="98" t="s">
        <v>65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25"/>
      <c r="BI38" s="99" t="s">
        <v>27</v>
      </c>
      <c r="BJ38" s="100"/>
      <c r="BK38" s="100"/>
      <c r="BL38" s="100"/>
      <c r="BM38" s="100"/>
      <c r="BN38" s="100"/>
      <c r="BO38" s="100"/>
      <c r="BP38" s="100"/>
      <c r="BQ38" s="100"/>
      <c r="BR38" s="100"/>
      <c r="BS38" s="101"/>
      <c r="BT38" s="63">
        <v>15583.57</v>
      </c>
      <c r="BU38" s="64"/>
      <c r="BV38" s="64"/>
      <c r="BW38" s="64"/>
      <c r="BX38" s="64"/>
      <c r="BY38" s="64"/>
      <c r="BZ38" s="64"/>
      <c r="CA38" s="64"/>
      <c r="CB38" s="64"/>
      <c r="CC38" s="65"/>
      <c r="CD38" s="63">
        <v>15875.59086</v>
      </c>
      <c r="CE38" s="64"/>
      <c r="CF38" s="64"/>
      <c r="CG38" s="64"/>
      <c r="CH38" s="64"/>
      <c r="CI38" s="64"/>
      <c r="CJ38" s="64"/>
      <c r="CK38" s="64"/>
      <c r="CL38" s="64"/>
      <c r="CM38" s="65"/>
      <c r="CN38" s="47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9"/>
    </row>
    <row r="39" spans="1:108" s="5" customFormat="1" ht="27.75" customHeight="1" x14ac:dyDescent="0.2">
      <c r="A39" s="95" t="s">
        <v>66</v>
      </c>
      <c r="B39" s="96"/>
      <c r="C39" s="96"/>
      <c r="D39" s="96"/>
      <c r="E39" s="96"/>
      <c r="F39" s="96"/>
      <c r="G39" s="96"/>
      <c r="H39" s="96"/>
      <c r="I39" s="97"/>
      <c r="J39" s="23"/>
      <c r="K39" s="98" t="s">
        <v>67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25"/>
      <c r="BI39" s="99" t="s">
        <v>27</v>
      </c>
      <c r="BJ39" s="100"/>
      <c r="BK39" s="100"/>
      <c r="BL39" s="100"/>
      <c r="BM39" s="100"/>
      <c r="BN39" s="100"/>
      <c r="BO39" s="100"/>
      <c r="BP39" s="100"/>
      <c r="BQ39" s="100"/>
      <c r="BR39" s="100"/>
      <c r="BS39" s="101"/>
      <c r="BT39" s="63"/>
      <c r="BU39" s="64"/>
      <c r="BV39" s="64"/>
      <c r="BW39" s="64"/>
      <c r="BX39" s="64"/>
      <c r="BY39" s="64"/>
      <c r="BZ39" s="64"/>
      <c r="CA39" s="64"/>
      <c r="CB39" s="64"/>
      <c r="CC39" s="65"/>
      <c r="CD39" s="63"/>
      <c r="CE39" s="64"/>
      <c r="CF39" s="64"/>
      <c r="CG39" s="64"/>
      <c r="CH39" s="64"/>
      <c r="CI39" s="64"/>
      <c r="CJ39" s="64"/>
      <c r="CK39" s="64"/>
      <c r="CL39" s="64"/>
      <c r="CM39" s="65"/>
      <c r="CN39" s="47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9"/>
    </row>
    <row r="40" spans="1:108" s="5" customFormat="1" ht="15" customHeight="1" x14ac:dyDescent="0.2">
      <c r="A40" s="95" t="s">
        <v>68</v>
      </c>
      <c r="B40" s="96"/>
      <c r="C40" s="96"/>
      <c r="D40" s="96"/>
      <c r="E40" s="96"/>
      <c r="F40" s="96"/>
      <c r="G40" s="96"/>
      <c r="H40" s="96"/>
      <c r="I40" s="97"/>
      <c r="J40" s="23"/>
      <c r="K40" s="98" t="s">
        <v>69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25"/>
      <c r="BI40" s="99" t="s">
        <v>27</v>
      </c>
      <c r="BJ40" s="100"/>
      <c r="BK40" s="100"/>
      <c r="BL40" s="100"/>
      <c r="BM40" s="100"/>
      <c r="BN40" s="100"/>
      <c r="BO40" s="100"/>
      <c r="BP40" s="100"/>
      <c r="BQ40" s="100"/>
      <c r="BR40" s="100"/>
      <c r="BS40" s="101"/>
      <c r="BT40" s="63">
        <v>12559</v>
      </c>
      <c r="BU40" s="64"/>
      <c r="BV40" s="64"/>
      <c r="BW40" s="64"/>
      <c r="BX40" s="64"/>
      <c r="BY40" s="64"/>
      <c r="BZ40" s="64"/>
      <c r="CA40" s="64"/>
      <c r="CB40" s="64"/>
      <c r="CC40" s="65"/>
      <c r="CD40" s="63">
        <v>12669.407880000001</v>
      </c>
      <c r="CE40" s="64"/>
      <c r="CF40" s="64"/>
      <c r="CG40" s="64"/>
      <c r="CH40" s="64"/>
      <c r="CI40" s="64"/>
      <c r="CJ40" s="64"/>
      <c r="CK40" s="64"/>
      <c r="CL40" s="64"/>
      <c r="CM40" s="65"/>
      <c r="CN40" s="47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9"/>
    </row>
    <row r="41" spans="1:108" s="5" customFormat="1" ht="15" customHeight="1" x14ac:dyDescent="0.2">
      <c r="A41" s="95" t="s">
        <v>70</v>
      </c>
      <c r="B41" s="96"/>
      <c r="C41" s="96"/>
      <c r="D41" s="96"/>
      <c r="E41" s="96"/>
      <c r="F41" s="96"/>
      <c r="G41" s="96"/>
      <c r="H41" s="96"/>
      <c r="I41" s="97"/>
      <c r="J41" s="23"/>
      <c r="K41" s="98" t="s">
        <v>71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25"/>
      <c r="BI41" s="99" t="s">
        <v>27</v>
      </c>
      <c r="BJ41" s="100"/>
      <c r="BK41" s="100"/>
      <c r="BL41" s="100"/>
      <c r="BM41" s="100"/>
      <c r="BN41" s="100"/>
      <c r="BO41" s="100"/>
      <c r="BP41" s="100"/>
      <c r="BQ41" s="100"/>
      <c r="BR41" s="100"/>
      <c r="BS41" s="101"/>
      <c r="BT41" s="63">
        <v>3100.59</v>
      </c>
      <c r="BU41" s="64"/>
      <c r="BV41" s="64"/>
      <c r="BW41" s="64"/>
      <c r="BX41" s="64"/>
      <c r="BY41" s="64"/>
      <c r="BZ41" s="64"/>
      <c r="CA41" s="64"/>
      <c r="CB41" s="64"/>
      <c r="CC41" s="65"/>
      <c r="CD41" s="63">
        <v>4869.4287999999997</v>
      </c>
      <c r="CE41" s="64"/>
      <c r="CF41" s="64"/>
      <c r="CG41" s="64"/>
      <c r="CH41" s="64"/>
      <c r="CI41" s="64"/>
      <c r="CJ41" s="64"/>
      <c r="CK41" s="64"/>
      <c r="CL41" s="64"/>
      <c r="CM41" s="65"/>
      <c r="CN41" s="47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9"/>
    </row>
    <row r="42" spans="1:108" s="5" customFormat="1" ht="27.75" customHeight="1" x14ac:dyDescent="0.2">
      <c r="A42" s="95" t="s">
        <v>72</v>
      </c>
      <c r="B42" s="96"/>
      <c r="C42" s="96"/>
      <c r="D42" s="96"/>
      <c r="E42" s="96"/>
      <c r="F42" s="96"/>
      <c r="G42" s="96"/>
      <c r="H42" s="96"/>
      <c r="I42" s="97"/>
      <c r="J42" s="23"/>
      <c r="K42" s="98" t="s">
        <v>73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25"/>
      <c r="BI42" s="99" t="s">
        <v>27</v>
      </c>
      <c r="BJ42" s="100"/>
      <c r="BK42" s="100"/>
      <c r="BL42" s="100"/>
      <c r="BM42" s="100"/>
      <c r="BN42" s="100"/>
      <c r="BO42" s="100"/>
      <c r="BP42" s="100"/>
      <c r="BQ42" s="100"/>
      <c r="BR42" s="100"/>
      <c r="BS42" s="101"/>
      <c r="BT42" s="63"/>
      <c r="BU42" s="64"/>
      <c r="BV42" s="64"/>
      <c r="BW42" s="64"/>
      <c r="BX42" s="64"/>
      <c r="BY42" s="64"/>
      <c r="BZ42" s="64"/>
      <c r="CA42" s="64"/>
      <c r="CB42" s="64"/>
      <c r="CC42" s="65"/>
      <c r="CD42" s="63"/>
      <c r="CE42" s="64"/>
      <c r="CF42" s="64"/>
      <c r="CG42" s="64"/>
      <c r="CH42" s="64"/>
      <c r="CI42" s="64"/>
      <c r="CJ42" s="64"/>
      <c r="CK42" s="64"/>
      <c r="CL42" s="64"/>
      <c r="CM42" s="65"/>
      <c r="CN42" s="47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9"/>
    </row>
    <row r="43" spans="1:108" s="5" customFormat="1" ht="15" customHeight="1" x14ac:dyDescent="0.2">
      <c r="A43" s="95" t="s">
        <v>74</v>
      </c>
      <c r="B43" s="96"/>
      <c r="C43" s="96"/>
      <c r="D43" s="96"/>
      <c r="E43" s="96"/>
      <c r="F43" s="96"/>
      <c r="G43" s="96"/>
      <c r="H43" s="96"/>
      <c r="I43" s="97"/>
      <c r="J43" s="23"/>
      <c r="K43" s="98" t="s">
        <v>75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25"/>
      <c r="BI43" s="99" t="s">
        <v>27</v>
      </c>
      <c r="BJ43" s="100"/>
      <c r="BK43" s="100"/>
      <c r="BL43" s="100"/>
      <c r="BM43" s="100"/>
      <c r="BN43" s="100"/>
      <c r="BO43" s="100"/>
      <c r="BP43" s="100"/>
      <c r="BQ43" s="100"/>
      <c r="BR43" s="100"/>
      <c r="BS43" s="101"/>
      <c r="BT43" s="63"/>
      <c r="BU43" s="64"/>
      <c r="BV43" s="64"/>
      <c r="BW43" s="64"/>
      <c r="BX43" s="64"/>
      <c r="BY43" s="64"/>
      <c r="BZ43" s="64"/>
      <c r="CA43" s="64"/>
      <c r="CB43" s="64"/>
      <c r="CC43" s="65"/>
      <c r="CD43" s="63">
        <v>67.121320000000011</v>
      </c>
      <c r="CE43" s="64"/>
      <c r="CF43" s="64"/>
      <c r="CG43" s="64"/>
      <c r="CH43" s="64"/>
      <c r="CI43" s="64"/>
      <c r="CJ43" s="64"/>
      <c r="CK43" s="64"/>
      <c r="CL43" s="64"/>
      <c r="CM43" s="65"/>
      <c r="CN43" s="47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9"/>
    </row>
    <row r="44" spans="1:108" s="5" customFormat="1" ht="15" customHeight="1" x14ac:dyDescent="0.2">
      <c r="A44" s="95" t="s">
        <v>76</v>
      </c>
      <c r="B44" s="96"/>
      <c r="C44" s="96"/>
      <c r="D44" s="96"/>
      <c r="E44" s="96"/>
      <c r="F44" s="96"/>
      <c r="G44" s="96"/>
      <c r="H44" s="96"/>
      <c r="I44" s="97"/>
      <c r="J44" s="23"/>
      <c r="K44" s="98" t="s">
        <v>77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25"/>
      <c r="BI44" s="99" t="s">
        <v>27</v>
      </c>
      <c r="BJ44" s="100"/>
      <c r="BK44" s="100"/>
      <c r="BL44" s="100"/>
      <c r="BM44" s="100"/>
      <c r="BN44" s="100"/>
      <c r="BO44" s="100"/>
      <c r="BP44" s="100"/>
      <c r="BQ44" s="100"/>
      <c r="BR44" s="100"/>
      <c r="BS44" s="101"/>
      <c r="BT44" s="105"/>
      <c r="BU44" s="106"/>
      <c r="BV44" s="106"/>
      <c r="BW44" s="106"/>
      <c r="BX44" s="106"/>
      <c r="BY44" s="106"/>
      <c r="BZ44" s="106"/>
      <c r="CA44" s="106"/>
      <c r="CB44" s="106"/>
      <c r="CC44" s="107"/>
      <c r="CD44" s="105"/>
      <c r="CE44" s="106"/>
      <c r="CF44" s="106"/>
      <c r="CG44" s="106"/>
      <c r="CH44" s="106"/>
      <c r="CI44" s="106"/>
      <c r="CJ44" s="106"/>
      <c r="CK44" s="106"/>
      <c r="CL44" s="106"/>
      <c r="CM44" s="107"/>
      <c r="CN44" s="47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9"/>
    </row>
    <row r="45" spans="1:108" s="5" customFormat="1" ht="15" customHeight="1" x14ac:dyDescent="0.2">
      <c r="A45" s="95" t="s">
        <v>78</v>
      </c>
      <c r="B45" s="96"/>
      <c r="C45" s="96"/>
      <c r="D45" s="96"/>
      <c r="E45" s="96"/>
      <c r="F45" s="96"/>
      <c r="G45" s="96"/>
      <c r="H45" s="96"/>
      <c r="I45" s="97"/>
      <c r="J45" s="23"/>
      <c r="K45" s="98" t="s">
        <v>79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25"/>
      <c r="BI45" s="99" t="s">
        <v>27</v>
      </c>
      <c r="BJ45" s="100"/>
      <c r="BK45" s="100"/>
      <c r="BL45" s="100"/>
      <c r="BM45" s="100"/>
      <c r="BN45" s="100"/>
      <c r="BO45" s="100"/>
      <c r="BP45" s="100"/>
      <c r="BQ45" s="100"/>
      <c r="BR45" s="100"/>
      <c r="BS45" s="101"/>
      <c r="BT45" s="105"/>
      <c r="BU45" s="106"/>
      <c r="BV45" s="106"/>
      <c r="BW45" s="106"/>
      <c r="BX45" s="106"/>
      <c r="BY45" s="106"/>
      <c r="BZ45" s="106"/>
      <c r="CA45" s="106"/>
      <c r="CB45" s="106"/>
      <c r="CC45" s="107"/>
      <c r="CD45" s="105"/>
      <c r="CE45" s="106"/>
      <c r="CF45" s="106"/>
      <c r="CG45" s="106"/>
      <c r="CH45" s="106"/>
      <c r="CI45" s="106"/>
      <c r="CJ45" s="106"/>
      <c r="CK45" s="106"/>
      <c r="CL45" s="106"/>
      <c r="CM45" s="107"/>
      <c r="CN45" s="47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9"/>
    </row>
    <row r="46" spans="1:108" s="5" customFormat="1" ht="15" customHeight="1" x14ac:dyDescent="0.2">
      <c r="A46" s="95" t="s">
        <v>80</v>
      </c>
      <c r="B46" s="96"/>
      <c r="C46" s="96"/>
      <c r="D46" s="96"/>
      <c r="E46" s="96"/>
      <c r="F46" s="96"/>
      <c r="G46" s="96"/>
      <c r="H46" s="96"/>
      <c r="I46" s="97"/>
      <c r="J46" s="23"/>
      <c r="K46" s="98" t="s">
        <v>81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25"/>
      <c r="BI46" s="99" t="s">
        <v>27</v>
      </c>
      <c r="BJ46" s="100"/>
      <c r="BK46" s="100"/>
      <c r="BL46" s="100"/>
      <c r="BM46" s="100"/>
      <c r="BN46" s="100"/>
      <c r="BO46" s="100"/>
      <c r="BP46" s="100"/>
      <c r="BQ46" s="100"/>
      <c r="BR46" s="100"/>
      <c r="BS46" s="101"/>
      <c r="BT46" s="105"/>
      <c r="BU46" s="106"/>
      <c r="BV46" s="106"/>
      <c r="BW46" s="106"/>
      <c r="BX46" s="106"/>
      <c r="BY46" s="106"/>
      <c r="BZ46" s="106"/>
      <c r="CA46" s="106"/>
      <c r="CB46" s="106"/>
      <c r="CC46" s="107"/>
      <c r="CD46" s="105"/>
      <c r="CE46" s="106"/>
      <c r="CF46" s="106"/>
      <c r="CG46" s="106"/>
      <c r="CH46" s="106"/>
      <c r="CI46" s="106"/>
      <c r="CJ46" s="106"/>
      <c r="CK46" s="106"/>
      <c r="CL46" s="106"/>
      <c r="CM46" s="107"/>
      <c r="CN46" s="47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9"/>
    </row>
    <row r="47" spans="1:108" s="5" customFormat="1" ht="42" customHeight="1" x14ac:dyDescent="0.2">
      <c r="A47" s="95" t="s">
        <v>82</v>
      </c>
      <c r="B47" s="96"/>
      <c r="C47" s="96"/>
      <c r="D47" s="96"/>
      <c r="E47" s="96"/>
      <c r="F47" s="96"/>
      <c r="G47" s="96"/>
      <c r="H47" s="96"/>
      <c r="I47" s="97"/>
      <c r="J47" s="23"/>
      <c r="K47" s="98" t="s">
        <v>83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25"/>
      <c r="BI47" s="99" t="s">
        <v>27</v>
      </c>
      <c r="BJ47" s="100"/>
      <c r="BK47" s="100"/>
      <c r="BL47" s="100"/>
      <c r="BM47" s="100"/>
      <c r="BN47" s="100"/>
      <c r="BO47" s="100"/>
      <c r="BP47" s="100"/>
      <c r="BQ47" s="100"/>
      <c r="BR47" s="100"/>
      <c r="BS47" s="101"/>
      <c r="BT47" s="105"/>
      <c r="BU47" s="106"/>
      <c r="BV47" s="106"/>
      <c r="BW47" s="106"/>
      <c r="BX47" s="106"/>
      <c r="BY47" s="106"/>
      <c r="BZ47" s="106"/>
      <c r="CA47" s="106"/>
      <c r="CB47" s="106"/>
      <c r="CC47" s="107"/>
      <c r="CD47" s="105"/>
      <c r="CE47" s="106"/>
      <c r="CF47" s="106"/>
      <c r="CG47" s="106"/>
      <c r="CH47" s="106"/>
      <c r="CI47" s="106"/>
      <c r="CJ47" s="106"/>
      <c r="CK47" s="106"/>
      <c r="CL47" s="106"/>
      <c r="CM47" s="107"/>
      <c r="CN47" s="47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9"/>
    </row>
    <row r="48" spans="1:108" s="5" customFormat="1" ht="13.5" x14ac:dyDescent="0.2">
      <c r="A48" s="95" t="s">
        <v>84</v>
      </c>
      <c r="B48" s="96"/>
      <c r="C48" s="96"/>
      <c r="D48" s="96"/>
      <c r="E48" s="96"/>
      <c r="F48" s="96"/>
      <c r="G48" s="96"/>
      <c r="H48" s="96"/>
      <c r="I48" s="97"/>
      <c r="J48" s="23"/>
      <c r="K48" s="98" t="s">
        <v>85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25"/>
      <c r="BI48" s="99" t="s">
        <v>86</v>
      </c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  <c r="BT48" s="105"/>
      <c r="BU48" s="106"/>
      <c r="BV48" s="106"/>
      <c r="BW48" s="106"/>
      <c r="BX48" s="106"/>
      <c r="BY48" s="106"/>
      <c r="BZ48" s="106"/>
      <c r="CA48" s="106"/>
      <c r="CB48" s="106"/>
      <c r="CC48" s="107"/>
      <c r="CD48" s="105"/>
      <c r="CE48" s="106"/>
      <c r="CF48" s="106"/>
      <c r="CG48" s="106"/>
      <c r="CH48" s="106"/>
      <c r="CI48" s="106"/>
      <c r="CJ48" s="106"/>
      <c r="CK48" s="106"/>
      <c r="CL48" s="106"/>
      <c r="CM48" s="107"/>
      <c r="CN48" s="47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9"/>
    </row>
    <row r="49" spans="1:110" s="5" customFormat="1" ht="80.25" customHeight="1" x14ac:dyDescent="0.2">
      <c r="A49" s="95" t="s">
        <v>87</v>
      </c>
      <c r="B49" s="96"/>
      <c r="C49" s="96"/>
      <c r="D49" s="96"/>
      <c r="E49" s="96"/>
      <c r="F49" s="96"/>
      <c r="G49" s="96"/>
      <c r="H49" s="96"/>
      <c r="I49" s="97"/>
      <c r="J49" s="23"/>
      <c r="K49" s="98" t="s">
        <v>88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25"/>
      <c r="BI49" s="99" t="s">
        <v>27</v>
      </c>
      <c r="BJ49" s="100"/>
      <c r="BK49" s="100"/>
      <c r="BL49" s="100"/>
      <c r="BM49" s="100"/>
      <c r="BN49" s="100"/>
      <c r="BO49" s="100"/>
      <c r="BP49" s="100"/>
      <c r="BQ49" s="100"/>
      <c r="BR49" s="100"/>
      <c r="BS49" s="101"/>
      <c r="BT49" s="105"/>
      <c r="BU49" s="106"/>
      <c r="BV49" s="106"/>
      <c r="BW49" s="106"/>
      <c r="BX49" s="106"/>
      <c r="BY49" s="106"/>
      <c r="BZ49" s="106"/>
      <c r="CA49" s="106"/>
      <c r="CB49" s="106"/>
      <c r="CC49" s="107"/>
      <c r="CD49" s="105"/>
      <c r="CE49" s="106"/>
      <c r="CF49" s="106"/>
      <c r="CG49" s="106"/>
      <c r="CH49" s="106"/>
      <c r="CI49" s="106"/>
      <c r="CJ49" s="106"/>
      <c r="CK49" s="106"/>
      <c r="CL49" s="106"/>
      <c r="CM49" s="107"/>
      <c r="CN49" s="47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9"/>
    </row>
    <row r="50" spans="1:110" s="5" customFormat="1" ht="15" customHeight="1" x14ac:dyDescent="0.2">
      <c r="A50" s="95" t="s">
        <v>89</v>
      </c>
      <c r="B50" s="96"/>
      <c r="C50" s="96"/>
      <c r="D50" s="96"/>
      <c r="E50" s="96"/>
      <c r="F50" s="96"/>
      <c r="G50" s="96"/>
      <c r="H50" s="96"/>
      <c r="I50" s="97"/>
      <c r="J50" s="23"/>
      <c r="K50" s="98" t="s">
        <v>90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25"/>
      <c r="BI50" s="99" t="s">
        <v>27</v>
      </c>
      <c r="BJ50" s="100"/>
      <c r="BK50" s="100"/>
      <c r="BL50" s="100"/>
      <c r="BM50" s="100"/>
      <c r="BN50" s="100"/>
      <c r="BO50" s="100"/>
      <c r="BP50" s="100"/>
      <c r="BQ50" s="100"/>
      <c r="BR50" s="100"/>
      <c r="BS50" s="101"/>
      <c r="BT50" s="105"/>
      <c r="BU50" s="106"/>
      <c r="BV50" s="106"/>
      <c r="BW50" s="106"/>
      <c r="BX50" s="106"/>
      <c r="BY50" s="106"/>
      <c r="BZ50" s="106"/>
      <c r="CA50" s="106"/>
      <c r="CB50" s="106"/>
      <c r="CC50" s="107"/>
      <c r="CD50" s="105"/>
      <c r="CE50" s="106"/>
      <c r="CF50" s="106"/>
      <c r="CG50" s="106"/>
      <c r="CH50" s="106"/>
      <c r="CI50" s="106"/>
      <c r="CJ50" s="106"/>
      <c r="CK50" s="106"/>
      <c r="CL50" s="106"/>
      <c r="CM50" s="107"/>
      <c r="CN50" s="47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9"/>
      <c r="DE50" s="28"/>
    </row>
    <row r="51" spans="1:110" s="5" customFormat="1" ht="81.75" customHeight="1" x14ac:dyDescent="0.2">
      <c r="A51" s="95" t="s">
        <v>91</v>
      </c>
      <c r="B51" s="96"/>
      <c r="C51" s="96"/>
      <c r="D51" s="96"/>
      <c r="E51" s="96"/>
      <c r="F51" s="96"/>
      <c r="G51" s="96"/>
      <c r="H51" s="96"/>
      <c r="I51" s="97"/>
      <c r="J51" s="23"/>
      <c r="K51" s="98" t="s">
        <v>92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25"/>
      <c r="BI51" s="99" t="s">
        <v>27</v>
      </c>
      <c r="BJ51" s="100"/>
      <c r="BK51" s="100"/>
      <c r="BL51" s="100"/>
      <c r="BM51" s="100"/>
      <c r="BN51" s="100"/>
      <c r="BO51" s="100"/>
      <c r="BP51" s="100"/>
      <c r="BQ51" s="100"/>
      <c r="BR51" s="100"/>
      <c r="BS51" s="101"/>
      <c r="BT51" s="63">
        <f>540.2-4052.68</f>
        <v>-3512.4799999999996</v>
      </c>
      <c r="BU51" s="64"/>
      <c r="BV51" s="64"/>
      <c r="BW51" s="64"/>
      <c r="BX51" s="64"/>
      <c r="BY51" s="64"/>
      <c r="BZ51" s="64"/>
      <c r="CA51" s="64"/>
      <c r="CB51" s="64"/>
      <c r="CC51" s="65"/>
      <c r="CD51" s="38">
        <f>(14622.85274-14635.88)+(3458.64-3438)</f>
        <v>7.6127400000009402</v>
      </c>
      <c r="CE51" s="39"/>
      <c r="CF51" s="39"/>
      <c r="CG51" s="39"/>
      <c r="CH51" s="39"/>
      <c r="CI51" s="39"/>
      <c r="CJ51" s="39"/>
      <c r="CK51" s="39"/>
      <c r="CL51" s="39"/>
      <c r="CM51" s="40"/>
      <c r="CN51" s="102" t="s">
        <v>152</v>
      </c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4"/>
      <c r="DE51" s="27">
        <f>(BT38-CD38)+(BT53-CD53)</f>
        <v>-367.37445000000071</v>
      </c>
    </row>
    <row r="52" spans="1:110" s="9" customFormat="1" ht="30" customHeight="1" x14ac:dyDescent="0.2">
      <c r="A52" s="82" t="s">
        <v>93</v>
      </c>
      <c r="B52" s="83"/>
      <c r="C52" s="83"/>
      <c r="D52" s="83"/>
      <c r="E52" s="83"/>
      <c r="F52" s="83"/>
      <c r="G52" s="83"/>
      <c r="H52" s="83"/>
      <c r="I52" s="84"/>
      <c r="J52" s="22"/>
      <c r="K52" s="85" t="s">
        <v>94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6"/>
      <c r="BI52" s="86" t="s">
        <v>27</v>
      </c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T52" s="89">
        <f>BT22</f>
        <v>0</v>
      </c>
      <c r="BU52" s="90"/>
      <c r="BV52" s="90"/>
      <c r="BW52" s="90"/>
      <c r="BX52" s="90"/>
      <c r="BY52" s="90"/>
      <c r="BZ52" s="90"/>
      <c r="CA52" s="90"/>
      <c r="CB52" s="90"/>
      <c r="CC52" s="91"/>
      <c r="CD52" s="89">
        <f>CD22</f>
        <v>0</v>
      </c>
      <c r="CE52" s="90"/>
      <c r="CF52" s="90"/>
      <c r="CG52" s="90"/>
      <c r="CH52" s="90"/>
      <c r="CI52" s="90"/>
      <c r="CJ52" s="90"/>
      <c r="CK52" s="90"/>
      <c r="CL52" s="90"/>
      <c r="CM52" s="91"/>
      <c r="CN52" s="92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4"/>
    </row>
    <row r="53" spans="1:110" s="9" customFormat="1" ht="27" customHeight="1" x14ac:dyDescent="0.2">
      <c r="A53" s="82" t="s">
        <v>95</v>
      </c>
      <c r="B53" s="83"/>
      <c r="C53" s="83"/>
      <c r="D53" s="83"/>
      <c r="E53" s="83"/>
      <c r="F53" s="83"/>
      <c r="G53" s="83"/>
      <c r="H53" s="83"/>
      <c r="I53" s="84"/>
      <c r="J53" s="22"/>
      <c r="K53" s="85" t="s">
        <v>96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6"/>
      <c r="BI53" s="86" t="s">
        <v>27</v>
      </c>
      <c r="BJ53" s="87"/>
      <c r="BK53" s="87"/>
      <c r="BL53" s="87"/>
      <c r="BM53" s="87"/>
      <c r="BN53" s="87"/>
      <c r="BO53" s="87"/>
      <c r="BP53" s="87"/>
      <c r="BQ53" s="87"/>
      <c r="BR53" s="87"/>
      <c r="BS53" s="88"/>
      <c r="BT53" s="89">
        <v>3505.92</v>
      </c>
      <c r="BU53" s="90"/>
      <c r="BV53" s="90"/>
      <c r="BW53" s="90"/>
      <c r="BX53" s="90"/>
      <c r="BY53" s="90"/>
      <c r="BZ53" s="90"/>
      <c r="CA53" s="90"/>
      <c r="CB53" s="90"/>
      <c r="CC53" s="91"/>
      <c r="CD53" s="89">
        <v>3581.2735900000002</v>
      </c>
      <c r="CE53" s="90"/>
      <c r="CF53" s="90"/>
      <c r="CG53" s="90"/>
      <c r="CH53" s="90"/>
      <c r="CI53" s="90"/>
      <c r="CJ53" s="90"/>
      <c r="CK53" s="90"/>
      <c r="CL53" s="90"/>
      <c r="CM53" s="91"/>
      <c r="CN53" s="92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4"/>
      <c r="DE53" s="26"/>
      <c r="DF53" s="26"/>
    </row>
    <row r="54" spans="1:110" s="5" customFormat="1" ht="30" customHeight="1" x14ac:dyDescent="0.2">
      <c r="A54" s="31" t="s">
        <v>28</v>
      </c>
      <c r="B54" s="32"/>
      <c r="C54" s="32"/>
      <c r="D54" s="32"/>
      <c r="E54" s="32"/>
      <c r="F54" s="32"/>
      <c r="G54" s="32"/>
      <c r="H54" s="32"/>
      <c r="I54" s="33"/>
      <c r="J54" s="16"/>
      <c r="K54" s="34" t="s">
        <v>97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10"/>
      <c r="BI54" s="35" t="s">
        <v>98</v>
      </c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63">
        <v>1230.9735000000001</v>
      </c>
      <c r="BU54" s="64"/>
      <c r="BV54" s="64"/>
      <c r="BW54" s="64"/>
      <c r="BX54" s="64"/>
      <c r="BY54" s="64"/>
      <c r="BZ54" s="64"/>
      <c r="CA54" s="64"/>
      <c r="CB54" s="64"/>
      <c r="CC54" s="65"/>
      <c r="CD54" s="63">
        <v>1181.7060000000001</v>
      </c>
      <c r="CE54" s="64"/>
      <c r="CF54" s="64"/>
      <c r="CG54" s="64"/>
      <c r="CH54" s="64"/>
      <c r="CI54" s="64"/>
      <c r="CJ54" s="64"/>
      <c r="CK54" s="64"/>
      <c r="CL54" s="64"/>
      <c r="CM54" s="65"/>
      <c r="CN54" s="47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9"/>
      <c r="DF54" s="27"/>
    </row>
    <row r="55" spans="1:110" s="5" customFormat="1" ht="45" customHeight="1" x14ac:dyDescent="0.2">
      <c r="A55" s="31" t="s">
        <v>62</v>
      </c>
      <c r="B55" s="32"/>
      <c r="C55" s="32"/>
      <c r="D55" s="32"/>
      <c r="E55" s="32"/>
      <c r="F55" s="32"/>
      <c r="G55" s="32"/>
      <c r="H55" s="32"/>
      <c r="I55" s="33"/>
      <c r="J55" s="16"/>
      <c r="K55" s="34" t="s">
        <v>99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10"/>
      <c r="BI55" s="35" t="s">
        <v>27</v>
      </c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60">
        <f>BT53/BT54</f>
        <v>2.8480873065098478</v>
      </c>
      <c r="BU55" s="61"/>
      <c r="BV55" s="61"/>
      <c r="BW55" s="61"/>
      <c r="BX55" s="61"/>
      <c r="BY55" s="61"/>
      <c r="BZ55" s="61"/>
      <c r="CA55" s="61"/>
      <c r="CB55" s="61"/>
      <c r="CC55" s="62"/>
      <c r="CD55" s="79">
        <f>CD53/CD54</f>
        <v>3.0305960958140181</v>
      </c>
      <c r="CE55" s="80"/>
      <c r="CF55" s="80"/>
      <c r="CG55" s="80"/>
      <c r="CH55" s="80"/>
      <c r="CI55" s="80"/>
      <c r="CJ55" s="80"/>
      <c r="CK55" s="80"/>
      <c r="CL55" s="80"/>
      <c r="CM55" s="81"/>
      <c r="CN55" s="47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9"/>
    </row>
    <row r="56" spans="1:110" s="9" customFormat="1" ht="45.75" customHeight="1" x14ac:dyDescent="0.2">
      <c r="A56" s="66" t="s">
        <v>100</v>
      </c>
      <c r="B56" s="67"/>
      <c r="C56" s="67"/>
      <c r="D56" s="67"/>
      <c r="E56" s="67"/>
      <c r="F56" s="67"/>
      <c r="G56" s="67"/>
      <c r="H56" s="67"/>
      <c r="I56" s="68"/>
      <c r="J56" s="21"/>
      <c r="K56" s="69" t="s">
        <v>101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11"/>
      <c r="BI56" s="70" t="s">
        <v>24</v>
      </c>
      <c r="BJ56" s="71"/>
      <c r="BK56" s="71"/>
      <c r="BL56" s="71"/>
      <c r="BM56" s="71"/>
      <c r="BN56" s="71"/>
      <c r="BO56" s="71"/>
      <c r="BP56" s="71"/>
      <c r="BQ56" s="71"/>
      <c r="BR56" s="71"/>
      <c r="BS56" s="72"/>
      <c r="BT56" s="73" t="s">
        <v>24</v>
      </c>
      <c r="BU56" s="74"/>
      <c r="BV56" s="74"/>
      <c r="BW56" s="74"/>
      <c r="BX56" s="74"/>
      <c r="BY56" s="74"/>
      <c r="BZ56" s="74"/>
      <c r="CA56" s="74"/>
      <c r="CB56" s="74"/>
      <c r="CC56" s="75"/>
      <c r="CD56" s="73" t="s">
        <v>24</v>
      </c>
      <c r="CE56" s="74"/>
      <c r="CF56" s="74"/>
      <c r="CG56" s="74"/>
      <c r="CH56" s="74"/>
      <c r="CI56" s="74"/>
      <c r="CJ56" s="74"/>
      <c r="CK56" s="74"/>
      <c r="CL56" s="74"/>
      <c r="CM56" s="75"/>
      <c r="CN56" s="76" t="s">
        <v>24</v>
      </c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8"/>
    </row>
    <row r="57" spans="1:110" s="5" customFormat="1" ht="21" customHeight="1" x14ac:dyDescent="0.2">
      <c r="A57" s="31" t="s">
        <v>25</v>
      </c>
      <c r="B57" s="32"/>
      <c r="C57" s="32"/>
      <c r="D57" s="32"/>
      <c r="E57" s="32"/>
      <c r="F57" s="32"/>
      <c r="G57" s="32"/>
      <c r="H57" s="32"/>
      <c r="I57" s="33"/>
      <c r="J57" s="16"/>
      <c r="K57" s="34" t="s">
        <v>102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10"/>
      <c r="BI57" s="35" t="s">
        <v>103</v>
      </c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63">
        <v>98</v>
      </c>
      <c r="BU57" s="64"/>
      <c r="BV57" s="64"/>
      <c r="BW57" s="64"/>
      <c r="BX57" s="64"/>
      <c r="BY57" s="64"/>
      <c r="BZ57" s="64"/>
      <c r="CA57" s="64"/>
      <c r="CB57" s="64"/>
      <c r="CC57" s="65"/>
      <c r="CD57" s="63">
        <v>98</v>
      </c>
      <c r="CE57" s="64"/>
      <c r="CF57" s="64"/>
      <c r="CG57" s="64"/>
      <c r="CH57" s="64"/>
      <c r="CI57" s="64"/>
      <c r="CJ57" s="64"/>
      <c r="CK57" s="64"/>
      <c r="CL57" s="64"/>
      <c r="CM57" s="65"/>
      <c r="CN57" s="47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9"/>
    </row>
    <row r="58" spans="1:110" s="5" customFormat="1" ht="18.75" customHeight="1" x14ac:dyDescent="0.2">
      <c r="A58" s="31" t="s">
        <v>104</v>
      </c>
      <c r="B58" s="32"/>
      <c r="C58" s="32"/>
      <c r="D58" s="32"/>
      <c r="E58" s="32"/>
      <c r="F58" s="32"/>
      <c r="G58" s="32"/>
      <c r="H58" s="32"/>
      <c r="I58" s="33"/>
      <c r="J58" s="16"/>
      <c r="K58" s="34" t="s">
        <v>105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10"/>
      <c r="BI58" s="35" t="s">
        <v>106</v>
      </c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8">
        <f t="shared" ref="BT58" si="0">SUM(BT59:CC60)</f>
        <v>132.38999999999999</v>
      </c>
      <c r="BU58" s="39"/>
      <c r="BV58" s="39"/>
      <c r="BW58" s="39"/>
      <c r="BX58" s="39"/>
      <c r="BY58" s="39"/>
      <c r="BZ58" s="39"/>
      <c r="CA58" s="39"/>
      <c r="CB58" s="39"/>
      <c r="CC58" s="40"/>
      <c r="CD58" s="38">
        <f t="shared" ref="CD58" si="1">SUM(CD59:CM60)</f>
        <v>132.38999999999999</v>
      </c>
      <c r="CE58" s="39"/>
      <c r="CF58" s="39"/>
      <c r="CG58" s="39"/>
      <c r="CH58" s="39"/>
      <c r="CI58" s="39"/>
      <c r="CJ58" s="39"/>
      <c r="CK58" s="39"/>
      <c r="CL58" s="39"/>
      <c r="CM58" s="40"/>
      <c r="CN58" s="47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</row>
    <row r="59" spans="1:110" s="5" customFormat="1" ht="30" customHeight="1" x14ac:dyDescent="0.2">
      <c r="A59" s="31" t="s">
        <v>107</v>
      </c>
      <c r="B59" s="32"/>
      <c r="C59" s="32"/>
      <c r="D59" s="32"/>
      <c r="E59" s="32"/>
      <c r="F59" s="32"/>
      <c r="G59" s="32"/>
      <c r="H59" s="32"/>
      <c r="I59" s="33"/>
      <c r="J59" s="16"/>
      <c r="K59" s="34" t="s">
        <v>108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10"/>
      <c r="BI59" s="35" t="s">
        <v>106</v>
      </c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8">
        <v>114</v>
      </c>
      <c r="BU59" s="39"/>
      <c r="BV59" s="39"/>
      <c r="BW59" s="39"/>
      <c r="BX59" s="39"/>
      <c r="BY59" s="39"/>
      <c r="BZ59" s="39"/>
      <c r="CA59" s="39"/>
      <c r="CB59" s="39"/>
      <c r="CC59" s="40"/>
      <c r="CD59" s="38">
        <v>114</v>
      </c>
      <c r="CE59" s="39"/>
      <c r="CF59" s="39"/>
      <c r="CG59" s="39"/>
      <c r="CH59" s="39"/>
      <c r="CI59" s="39"/>
      <c r="CJ59" s="39"/>
      <c r="CK59" s="39"/>
      <c r="CL59" s="39"/>
      <c r="CM59" s="40"/>
      <c r="CN59" s="47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9"/>
    </row>
    <row r="60" spans="1:110" s="5" customFormat="1" ht="30" customHeight="1" x14ac:dyDescent="0.2">
      <c r="A60" s="31" t="s">
        <v>109</v>
      </c>
      <c r="B60" s="32"/>
      <c r="C60" s="32"/>
      <c r="D60" s="32"/>
      <c r="E60" s="32"/>
      <c r="F60" s="32"/>
      <c r="G60" s="32"/>
      <c r="H60" s="32"/>
      <c r="I60" s="33"/>
      <c r="J60" s="16"/>
      <c r="K60" s="34" t="s">
        <v>110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10"/>
      <c r="BI60" s="35" t="s">
        <v>106</v>
      </c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8">
        <v>18.39</v>
      </c>
      <c r="BU60" s="39"/>
      <c r="BV60" s="39"/>
      <c r="BW60" s="39"/>
      <c r="BX60" s="39"/>
      <c r="BY60" s="39"/>
      <c r="BZ60" s="39"/>
      <c r="CA60" s="39"/>
      <c r="CB60" s="39"/>
      <c r="CC60" s="40"/>
      <c r="CD60" s="38">
        <v>18.39</v>
      </c>
      <c r="CE60" s="39"/>
      <c r="CF60" s="39"/>
      <c r="CG60" s="39"/>
      <c r="CH60" s="39"/>
      <c r="CI60" s="39"/>
      <c r="CJ60" s="39"/>
      <c r="CK60" s="39"/>
      <c r="CL60" s="39"/>
      <c r="CM60" s="40"/>
      <c r="CN60" s="17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</row>
    <row r="61" spans="1:110" s="14" customFormat="1" ht="30" customHeight="1" x14ac:dyDescent="0.2">
      <c r="A61" s="50" t="s">
        <v>111</v>
      </c>
      <c r="B61" s="51"/>
      <c r="C61" s="51"/>
      <c r="D61" s="51"/>
      <c r="E61" s="51"/>
      <c r="F61" s="51"/>
      <c r="G61" s="51"/>
      <c r="H61" s="51"/>
      <c r="I61" s="52"/>
      <c r="J61" s="20"/>
      <c r="K61" s="53" t="s">
        <v>112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12"/>
      <c r="BI61" s="54" t="s">
        <v>113</v>
      </c>
      <c r="BJ61" s="55"/>
      <c r="BK61" s="55"/>
      <c r="BL61" s="55"/>
      <c r="BM61" s="55"/>
      <c r="BN61" s="55"/>
      <c r="BO61" s="55"/>
      <c r="BP61" s="55"/>
      <c r="BQ61" s="55"/>
      <c r="BR61" s="55"/>
      <c r="BS61" s="56"/>
      <c r="BT61" s="60">
        <f>SUM(BT62:CC63)</f>
        <v>46.43</v>
      </c>
      <c r="BU61" s="61"/>
      <c r="BV61" s="61"/>
      <c r="BW61" s="61"/>
      <c r="BX61" s="61"/>
      <c r="BY61" s="61"/>
      <c r="BZ61" s="61"/>
      <c r="CA61" s="61"/>
      <c r="CB61" s="61"/>
      <c r="CC61" s="62"/>
      <c r="CD61" s="60">
        <f>SUM(CD62:CM63)</f>
        <v>46.43</v>
      </c>
      <c r="CE61" s="61"/>
      <c r="CF61" s="61"/>
      <c r="CG61" s="61"/>
      <c r="CH61" s="61"/>
      <c r="CI61" s="61"/>
      <c r="CJ61" s="61"/>
      <c r="CK61" s="61"/>
      <c r="CL61" s="61"/>
      <c r="CM61" s="62"/>
      <c r="CN61" s="47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13"/>
    </row>
    <row r="62" spans="1:110" s="5" customFormat="1" ht="30.75" customHeight="1" x14ac:dyDescent="0.2">
      <c r="A62" s="31" t="s">
        <v>114</v>
      </c>
      <c r="B62" s="32"/>
      <c r="C62" s="32"/>
      <c r="D62" s="32"/>
      <c r="E62" s="32"/>
      <c r="F62" s="32"/>
      <c r="G62" s="32"/>
      <c r="H62" s="32"/>
      <c r="I62" s="33"/>
      <c r="J62" s="16"/>
      <c r="K62" s="34" t="s">
        <v>115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10"/>
      <c r="BI62" s="35" t="s">
        <v>113</v>
      </c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8">
        <v>43.71</v>
      </c>
      <c r="BU62" s="39"/>
      <c r="BV62" s="39"/>
      <c r="BW62" s="39"/>
      <c r="BX62" s="39"/>
      <c r="BY62" s="39"/>
      <c r="BZ62" s="39"/>
      <c r="CA62" s="39"/>
      <c r="CB62" s="39"/>
      <c r="CC62" s="40"/>
      <c r="CD62" s="38">
        <v>43.71</v>
      </c>
      <c r="CE62" s="39"/>
      <c r="CF62" s="39"/>
      <c r="CG62" s="39"/>
      <c r="CH62" s="39"/>
      <c r="CI62" s="39"/>
      <c r="CJ62" s="39"/>
      <c r="CK62" s="39"/>
      <c r="CL62" s="39"/>
      <c r="CM62" s="40"/>
      <c r="CN62" s="47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9"/>
      <c r="DE62" s="15"/>
    </row>
    <row r="63" spans="1:110" s="5" customFormat="1" ht="30.75" customHeight="1" x14ac:dyDescent="0.2">
      <c r="A63" s="31" t="s">
        <v>116</v>
      </c>
      <c r="B63" s="32"/>
      <c r="C63" s="32"/>
      <c r="D63" s="32"/>
      <c r="E63" s="32"/>
      <c r="F63" s="32"/>
      <c r="G63" s="32"/>
      <c r="H63" s="32"/>
      <c r="I63" s="33"/>
      <c r="J63" s="16"/>
      <c r="K63" s="34" t="s">
        <v>117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10"/>
      <c r="BI63" s="35" t="s">
        <v>113</v>
      </c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8">
        <v>2.72</v>
      </c>
      <c r="BU63" s="39"/>
      <c r="BV63" s="39"/>
      <c r="BW63" s="39"/>
      <c r="BX63" s="39"/>
      <c r="BY63" s="39"/>
      <c r="BZ63" s="39"/>
      <c r="CA63" s="39"/>
      <c r="CB63" s="39"/>
      <c r="CC63" s="40"/>
      <c r="CD63" s="38">
        <v>2.72</v>
      </c>
      <c r="CE63" s="39"/>
      <c r="CF63" s="39"/>
      <c r="CG63" s="39"/>
      <c r="CH63" s="39"/>
      <c r="CI63" s="39"/>
      <c r="CJ63" s="39"/>
      <c r="CK63" s="39"/>
      <c r="CL63" s="39"/>
      <c r="CM63" s="40"/>
      <c r="CN63" s="47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9"/>
    </row>
    <row r="64" spans="1:110" s="14" customFormat="1" ht="17.25" customHeight="1" x14ac:dyDescent="0.2">
      <c r="A64" s="50" t="s">
        <v>118</v>
      </c>
      <c r="B64" s="51"/>
      <c r="C64" s="51"/>
      <c r="D64" s="51"/>
      <c r="E64" s="51"/>
      <c r="F64" s="51"/>
      <c r="G64" s="51"/>
      <c r="H64" s="51"/>
      <c r="I64" s="52"/>
      <c r="J64" s="20"/>
      <c r="K64" s="53" t="s">
        <v>119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12"/>
      <c r="BI64" s="54" t="s">
        <v>113</v>
      </c>
      <c r="BJ64" s="55"/>
      <c r="BK64" s="55"/>
      <c r="BL64" s="55"/>
      <c r="BM64" s="55"/>
      <c r="BN64" s="55"/>
      <c r="BO64" s="55"/>
      <c r="BP64" s="55"/>
      <c r="BQ64" s="55"/>
      <c r="BR64" s="55"/>
      <c r="BS64" s="56"/>
      <c r="BT64" s="38">
        <f>SUM(BT65:CC66)</f>
        <v>950.35799999999995</v>
      </c>
      <c r="BU64" s="39"/>
      <c r="BV64" s="39"/>
      <c r="BW64" s="39"/>
      <c r="BX64" s="39"/>
      <c r="BY64" s="39"/>
      <c r="BZ64" s="39"/>
      <c r="CA64" s="39"/>
      <c r="CB64" s="39"/>
      <c r="CC64" s="40"/>
      <c r="CD64" s="38">
        <f>SUM(CD65:CM66)</f>
        <v>1005.3679999999999</v>
      </c>
      <c r="CE64" s="39"/>
      <c r="CF64" s="39"/>
      <c r="CG64" s="39"/>
      <c r="CH64" s="39"/>
      <c r="CI64" s="39"/>
      <c r="CJ64" s="39"/>
      <c r="CK64" s="39"/>
      <c r="CL64" s="39"/>
      <c r="CM64" s="40"/>
      <c r="CN64" s="47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9"/>
    </row>
    <row r="65" spans="1:108" s="5" customFormat="1" ht="30" customHeight="1" x14ac:dyDescent="0.2">
      <c r="A65" s="31" t="s">
        <v>120</v>
      </c>
      <c r="B65" s="32"/>
      <c r="C65" s="32"/>
      <c r="D65" s="32"/>
      <c r="E65" s="32"/>
      <c r="F65" s="32"/>
      <c r="G65" s="32"/>
      <c r="H65" s="32"/>
      <c r="I65" s="33"/>
      <c r="J65" s="16"/>
      <c r="K65" s="34" t="s">
        <v>121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10"/>
      <c r="BI65" s="35" t="s">
        <v>113</v>
      </c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8">
        <v>560.59</v>
      </c>
      <c r="BU65" s="39"/>
      <c r="BV65" s="39"/>
      <c r="BW65" s="39"/>
      <c r="BX65" s="39"/>
      <c r="BY65" s="39"/>
      <c r="BZ65" s="39"/>
      <c r="CA65" s="39"/>
      <c r="CB65" s="39"/>
      <c r="CC65" s="40"/>
      <c r="CD65" s="38">
        <v>615.6</v>
      </c>
      <c r="CE65" s="39"/>
      <c r="CF65" s="39"/>
      <c r="CG65" s="39"/>
      <c r="CH65" s="39"/>
      <c r="CI65" s="39"/>
      <c r="CJ65" s="39"/>
      <c r="CK65" s="39"/>
      <c r="CL65" s="39"/>
      <c r="CM65" s="40"/>
      <c r="CN65" s="47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9"/>
    </row>
    <row r="66" spans="1:108" s="5" customFormat="1" ht="30" customHeight="1" x14ac:dyDescent="0.2">
      <c r="A66" s="31" t="s">
        <v>122</v>
      </c>
      <c r="B66" s="32"/>
      <c r="C66" s="32"/>
      <c r="D66" s="32"/>
      <c r="E66" s="32"/>
      <c r="F66" s="32"/>
      <c r="G66" s="32"/>
      <c r="H66" s="32"/>
      <c r="I66" s="33"/>
      <c r="J66" s="16"/>
      <c r="K66" s="34" t="s">
        <v>123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10"/>
      <c r="BI66" s="35" t="s">
        <v>113</v>
      </c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8">
        <v>389.76799999999997</v>
      </c>
      <c r="BU66" s="39"/>
      <c r="BV66" s="39"/>
      <c r="BW66" s="39"/>
      <c r="BX66" s="39"/>
      <c r="BY66" s="39"/>
      <c r="BZ66" s="39"/>
      <c r="CA66" s="39"/>
      <c r="CB66" s="39"/>
      <c r="CC66" s="40"/>
      <c r="CD66" s="38">
        <v>389.76799999999997</v>
      </c>
      <c r="CE66" s="39"/>
      <c r="CF66" s="39"/>
      <c r="CG66" s="39"/>
      <c r="CH66" s="39"/>
      <c r="CI66" s="39"/>
      <c r="CJ66" s="39"/>
      <c r="CK66" s="39"/>
      <c r="CL66" s="39"/>
      <c r="CM66" s="40"/>
      <c r="CN66" s="47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9"/>
    </row>
    <row r="67" spans="1:108" s="14" customFormat="1" ht="17.25" customHeight="1" x14ac:dyDescent="0.2">
      <c r="A67" s="50" t="s">
        <v>124</v>
      </c>
      <c r="B67" s="51"/>
      <c r="C67" s="51"/>
      <c r="D67" s="51"/>
      <c r="E67" s="51"/>
      <c r="F67" s="51"/>
      <c r="G67" s="51"/>
      <c r="H67" s="51"/>
      <c r="I67" s="52"/>
      <c r="J67" s="20"/>
      <c r="K67" s="53" t="s">
        <v>125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12"/>
      <c r="BI67" s="54" t="s">
        <v>126</v>
      </c>
      <c r="BJ67" s="55"/>
      <c r="BK67" s="55"/>
      <c r="BL67" s="55"/>
      <c r="BM67" s="55"/>
      <c r="BN67" s="55"/>
      <c r="BO67" s="55"/>
      <c r="BP67" s="55"/>
      <c r="BQ67" s="55"/>
      <c r="BR67" s="55"/>
      <c r="BS67" s="56"/>
      <c r="BT67" s="38">
        <f>SUM(BT68:CC69)</f>
        <v>21.853000000000002</v>
      </c>
      <c r="BU67" s="39"/>
      <c r="BV67" s="39"/>
      <c r="BW67" s="39"/>
      <c r="BX67" s="39"/>
      <c r="BY67" s="39"/>
      <c r="BZ67" s="39"/>
      <c r="CA67" s="39"/>
      <c r="CB67" s="39"/>
      <c r="CC67" s="40"/>
      <c r="CD67" s="38">
        <f>SUM(CD68:CM69)</f>
        <v>21.853000000000002</v>
      </c>
      <c r="CE67" s="39"/>
      <c r="CF67" s="39"/>
      <c r="CG67" s="39"/>
      <c r="CH67" s="39"/>
      <c r="CI67" s="39"/>
      <c r="CJ67" s="39"/>
      <c r="CK67" s="39"/>
      <c r="CL67" s="39"/>
      <c r="CM67" s="40"/>
      <c r="CN67" s="47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9"/>
    </row>
    <row r="68" spans="1:108" s="5" customFormat="1" ht="17.25" customHeight="1" x14ac:dyDescent="0.2">
      <c r="A68" s="31" t="s">
        <v>127</v>
      </c>
      <c r="B68" s="32"/>
      <c r="C68" s="32"/>
      <c r="D68" s="32"/>
      <c r="E68" s="32"/>
      <c r="F68" s="32"/>
      <c r="G68" s="32"/>
      <c r="H68" s="32"/>
      <c r="I68" s="33"/>
      <c r="J68" s="16"/>
      <c r="K68" s="34" t="s">
        <v>128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10"/>
      <c r="BI68" s="35" t="s">
        <v>126</v>
      </c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57">
        <v>20.713000000000001</v>
      </c>
      <c r="BU68" s="58"/>
      <c r="BV68" s="58"/>
      <c r="BW68" s="58"/>
      <c r="BX68" s="58"/>
      <c r="BY68" s="58"/>
      <c r="BZ68" s="58"/>
      <c r="CA68" s="58"/>
      <c r="CB68" s="58"/>
      <c r="CC68" s="59"/>
      <c r="CD68" s="57">
        <v>20.713000000000001</v>
      </c>
      <c r="CE68" s="58"/>
      <c r="CF68" s="58"/>
      <c r="CG68" s="58"/>
      <c r="CH68" s="58"/>
      <c r="CI68" s="58"/>
      <c r="CJ68" s="58"/>
      <c r="CK68" s="58"/>
      <c r="CL68" s="58"/>
      <c r="CM68" s="59"/>
      <c r="CN68" s="47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9"/>
    </row>
    <row r="69" spans="1:108" s="5" customFormat="1" ht="17.25" customHeight="1" x14ac:dyDescent="0.2">
      <c r="A69" s="31" t="s">
        <v>129</v>
      </c>
      <c r="B69" s="32"/>
      <c r="C69" s="32"/>
      <c r="D69" s="32"/>
      <c r="E69" s="32"/>
      <c r="F69" s="32"/>
      <c r="G69" s="32"/>
      <c r="H69" s="32"/>
      <c r="I69" s="33"/>
      <c r="J69" s="16"/>
      <c r="K69" s="34" t="s">
        <v>130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10"/>
      <c r="BI69" s="35" t="s">
        <v>126</v>
      </c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57">
        <v>1.1399999999999999</v>
      </c>
      <c r="BU69" s="58"/>
      <c r="BV69" s="58"/>
      <c r="BW69" s="58"/>
      <c r="BX69" s="58"/>
      <c r="BY69" s="58"/>
      <c r="BZ69" s="58"/>
      <c r="CA69" s="58"/>
      <c r="CB69" s="58"/>
      <c r="CC69" s="59"/>
      <c r="CD69" s="57">
        <v>1.1399999999999999</v>
      </c>
      <c r="CE69" s="58"/>
      <c r="CF69" s="58"/>
      <c r="CG69" s="58"/>
      <c r="CH69" s="58"/>
      <c r="CI69" s="58"/>
      <c r="CJ69" s="58"/>
      <c r="CK69" s="58"/>
      <c r="CL69" s="58"/>
      <c r="CM69" s="59"/>
      <c r="CN69" s="47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9"/>
    </row>
    <row r="70" spans="1:108" s="14" customFormat="1" ht="15" customHeight="1" x14ac:dyDescent="0.2">
      <c r="A70" s="50" t="s">
        <v>131</v>
      </c>
      <c r="B70" s="51"/>
      <c r="C70" s="51"/>
      <c r="D70" s="51"/>
      <c r="E70" s="51"/>
      <c r="F70" s="51"/>
      <c r="G70" s="51"/>
      <c r="H70" s="51"/>
      <c r="I70" s="52"/>
      <c r="J70" s="20"/>
      <c r="K70" s="53" t="s">
        <v>132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12"/>
      <c r="BI70" s="54" t="s">
        <v>133</v>
      </c>
      <c r="BJ70" s="55"/>
      <c r="BK70" s="55"/>
      <c r="BL70" s="55"/>
      <c r="BM70" s="55"/>
      <c r="BN70" s="55"/>
      <c r="BO70" s="55"/>
      <c r="BP70" s="55"/>
      <c r="BQ70" s="55"/>
      <c r="BR70" s="55"/>
      <c r="BS70" s="56"/>
      <c r="BT70" s="38">
        <f>9.56*100/21.85</f>
        <v>43.752860411899313</v>
      </c>
      <c r="BU70" s="39"/>
      <c r="BV70" s="39"/>
      <c r="BW70" s="39"/>
      <c r="BX70" s="39"/>
      <c r="BY70" s="39"/>
      <c r="BZ70" s="39"/>
      <c r="CA70" s="39"/>
      <c r="CB70" s="39"/>
      <c r="CC70" s="40"/>
      <c r="CD70" s="38">
        <f>9.56*100/21.85</f>
        <v>43.752860411899313</v>
      </c>
      <c r="CE70" s="39"/>
      <c r="CF70" s="39"/>
      <c r="CG70" s="39"/>
      <c r="CH70" s="39"/>
      <c r="CI70" s="39"/>
      <c r="CJ70" s="39"/>
      <c r="CK70" s="39"/>
      <c r="CL70" s="39"/>
      <c r="CM70" s="40"/>
      <c r="CN70" s="47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9"/>
    </row>
    <row r="71" spans="1:108" s="5" customFormat="1" ht="30" customHeight="1" x14ac:dyDescent="0.2">
      <c r="A71" s="31" t="s">
        <v>134</v>
      </c>
      <c r="B71" s="32"/>
      <c r="C71" s="32"/>
      <c r="D71" s="32"/>
      <c r="E71" s="32"/>
      <c r="F71" s="32"/>
      <c r="G71" s="32"/>
      <c r="H71" s="32"/>
      <c r="I71" s="33"/>
      <c r="J71" s="16"/>
      <c r="K71" s="34" t="s">
        <v>135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10"/>
      <c r="BI71" s="35" t="s">
        <v>27</v>
      </c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8">
        <v>0</v>
      </c>
      <c r="BU71" s="39"/>
      <c r="BV71" s="39"/>
      <c r="BW71" s="39"/>
      <c r="BX71" s="39"/>
      <c r="BY71" s="39"/>
      <c r="BZ71" s="39"/>
      <c r="CA71" s="39"/>
      <c r="CB71" s="39"/>
      <c r="CC71" s="40"/>
      <c r="CD71" s="38">
        <v>0</v>
      </c>
      <c r="CE71" s="39"/>
      <c r="CF71" s="39"/>
      <c r="CG71" s="39"/>
      <c r="CH71" s="39"/>
      <c r="CI71" s="39"/>
      <c r="CJ71" s="39"/>
      <c r="CK71" s="39"/>
      <c r="CL71" s="39"/>
      <c r="CM71" s="40"/>
      <c r="CN71" s="47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9"/>
    </row>
    <row r="72" spans="1:108" s="5" customFormat="1" ht="15.75" customHeight="1" x14ac:dyDescent="0.2">
      <c r="A72" s="31" t="s">
        <v>136</v>
      </c>
      <c r="B72" s="32"/>
      <c r="C72" s="32"/>
      <c r="D72" s="32"/>
      <c r="E72" s="32"/>
      <c r="F72" s="32"/>
      <c r="G72" s="32"/>
      <c r="H72" s="32"/>
      <c r="I72" s="33"/>
      <c r="J72" s="16"/>
      <c r="K72" s="34" t="s">
        <v>137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10"/>
      <c r="BI72" s="35" t="s">
        <v>27</v>
      </c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8">
        <v>0</v>
      </c>
      <c r="BU72" s="39"/>
      <c r="BV72" s="39"/>
      <c r="BW72" s="39"/>
      <c r="BX72" s="39"/>
      <c r="BY72" s="39"/>
      <c r="BZ72" s="39"/>
      <c r="CA72" s="39"/>
      <c r="CB72" s="39"/>
      <c r="CC72" s="40"/>
      <c r="CD72" s="38">
        <v>0</v>
      </c>
      <c r="CE72" s="39"/>
      <c r="CF72" s="39"/>
      <c r="CG72" s="39"/>
      <c r="CH72" s="39"/>
      <c r="CI72" s="39"/>
      <c r="CJ72" s="39"/>
      <c r="CK72" s="39"/>
      <c r="CL72" s="39"/>
      <c r="CM72" s="40"/>
      <c r="CN72" s="47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9"/>
    </row>
    <row r="73" spans="1:108" s="5" customFormat="1" ht="47.25" customHeight="1" x14ac:dyDescent="0.2">
      <c r="A73" s="31" t="s">
        <v>138</v>
      </c>
      <c r="B73" s="32"/>
      <c r="C73" s="32"/>
      <c r="D73" s="32"/>
      <c r="E73" s="32"/>
      <c r="F73" s="32"/>
      <c r="G73" s="32"/>
      <c r="H73" s="32"/>
      <c r="I73" s="33"/>
      <c r="J73" s="16"/>
      <c r="K73" s="34" t="s">
        <v>139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10"/>
      <c r="BI73" s="35" t="s">
        <v>133</v>
      </c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8">
        <v>1.0900000000000001</v>
      </c>
      <c r="BU73" s="39"/>
      <c r="BV73" s="39"/>
      <c r="BW73" s="39"/>
      <c r="BX73" s="39"/>
      <c r="BY73" s="39"/>
      <c r="BZ73" s="39"/>
      <c r="CA73" s="39"/>
      <c r="CB73" s="39"/>
      <c r="CC73" s="40"/>
      <c r="CD73" s="41">
        <v>1.0330999999999999</v>
      </c>
      <c r="CE73" s="42"/>
      <c r="CF73" s="42"/>
      <c r="CG73" s="42"/>
      <c r="CH73" s="42"/>
      <c r="CI73" s="42"/>
      <c r="CJ73" s="42"/>
      <c r="CK73" s="42"/>
      <c r="CL73" s="42"/>
      <c r="CM73" s="43"/>
      <c r="CN73" s="44" t="s">
        <v>24</v>
      </c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6"/>
    </row>
    <row r="75" spans="1:108" s="1" customFormat="1" ht="12.75" x14ac:dyDescent="0.2">
      <c r="G75" s="1" t="s">
        <v>140</v>
      </c>
    </row>
    <row r="76" spans="1:108" s="1" customFormat="1" ht="54.75" customHeight="1" x14ac:dyDescent="0.2">
      <c r="A76" s="29" t="s">
        <v>141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</row>
    <row r="77" spans="1:108" s="1" customFormat="1" ht="25.5" customHeight="1" x14ac:dyDescent="0.2">
      <c r="A77" s="29" t="s">
        <v>142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</row>
    <row r="78" spans="1:108" s="1" customFormat="1" ht="25.5" customHeight="1" x14ac:dyDescent="0.2">
      <c r="A78" s="29" t="s">
        <v>143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</row>
    <row r="79" spans="1:108" s="1" customFormat="1" ht="25.5" customHeight="1" x14ac:dyDescent="0.2">
      <c r="A79" s="29" t="s">
        <v>144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</row>
    <row r="80" spans="1:108" s="1" customFormat="1" ht="25.5" customHeight="1" x14ac:dyDescent="0.2">
      <c r="A80" s="29" t="s">
        <v>145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</row>
    <row r="81" ht="3" customHeight="1" x14ac:dyDescent="0.2"/>
  </sheetData>
  <mergeCells count="363"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6:DD76"/>
    <mergeCell ref="A77:DD77"/>
    <mergeCell ref="A78:DD78"/>
    <mergeCell ref="A79:DD79"/>
    <mergeCell ref="A80:DD80"/>
    <mergeCell ref="A73:I73"/>
    <mergeCell ref="K73:BG73"/>
    <mergeCell ref="BI73:BS73"/>
    <mergeCell ref="BT73:CC73"/>
    <mergeCell ref="CD73:CM73"/>
    <mergeCell ref="CN73:DD73"/>
  </mergeCells>
  <printOptions horizontalCentered="1"/>
  <pageMargins left="0.78740157480314965" right="0.31496062992125984" top="0.2" bottom="0.19685039370078741" header="0.19685039370078741" footer="0.19685039370078741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утверждено и факт</vt:lpstr>
      <vt:lpstr>'2021 утверждено и факт'!Заголовки_для_печати</vt:lpstr>
      <vt:lpstr>'2021 утверждено и факт'!Область_печати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nb598_1</cp:lastModifiedBy>
  <dcterms:created xsi:type="dcterms:W3CDTF">2020-03-26T20:35:43Z</dcterms:created>
  <dcterms:modified xsi:type="dcterms:W3CDTF">2022-03-30T06:14:14Z</dcterms:modified>
</cp:coreProperties>
</file>